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tabRatio="599"/>
  </bookViews>
  <sheets>
    <sheet name="第二批中央、自治区资金安排项目" sheetId="20" r:id="rId1"/>
  </sheets>
  <definedNames>
    <definedName name="_xlnm._FilterDatabase" localSheetId="0" hidden="1">第二批中央、自治区资金安排项目!$A$7:$V$37</definedName>
    <definedName name="产业扶贫">#REF!</definedName>
    <definedName name="基础设施">#REF!</definedName>
    <definedName name="基础设施1">#REF!</definedName>
    <definedName name="教育_补助_培训">#REF!</definedName>
    <definedName name="教育补助">#REF!</definedName>
    <definedName name="金融扶贫">#REF!</definedName>
    <definedName name="项目类型">#REF!</definedName>
    <definedName name="易地扶贫搬迁">#REF!</definedName>
    <definedName name="_xlnm.Print_Titles" localSheetId="0">第二批中央、自治区资金安排项目!$1:$6</definedName>
    <definedName name="产业扶贫" localSheetId="0">#REF!</definedName>
    <definedName name="基础设施" localSheetId="0">#REF!</definedName>
    <definedName name="基础设施1" localSheetId="0">#REF!</definedName>
    <definedName name="教育_补助_培训" localSheetId="0">#REF!</definedName>
    <definedName name="教育补助" localSheetId="0">#REF!</definedName>
    <definedName name="金融扶贫" localSheetId="0">#REF!</definedName>
    <definedName name="项目类型" localSheetId="0">#REF!</definedName>
    <definedName name="易地扶贫搬迁" localSheetId="0">#REF!</definedName>
    <definedName name="_xlnm.Print_Area" localSheetId="0">第二批中央、自治区资金安排项目!$A$1:$V$37</definedName>
  </definedNames>
  <calcPr calcId="144525"/>
</workbook>
</file>

<file path=xl/sharedStrings.xml><?xml version="1.0" encoding="utf-8"?>
<sst xmlns="http://schemas.openxmlformats.org/spreadsheetml/2006/main" count="318" uniqueCount="234">
  <si>
    <t>附件1</t>
  </si>
  <si>
    <t>莎车县2025年度巩固拓展脱贫攻坚成果同乡村振兴有效衔接第二批项目计划表</t>
  </si>
  <si>
    <t>序号</t>
  </si>
  <si>
    <t>项目库编号</t>
  </si>
  <si>
    <t>项目名称</t>
  </si>
  <si>
    <t>二级项目类别</t>
  </si>
  <si>
    <t>项目子类型</t>
  </si>
  <si>
    <t>建设性质</t>
  </si>
  <si>
    <t>建设地点</t>
  </si>
  <si>
    <t>建设内容</t>
  </si>
  <si>
    <t>投资（万元）</t>
  </si>
  <si>
    <t>资金来源（万元）</t>
  </si>
  <si>
    <t>受益人口（人）</t>
  </si>
  <si>
    <t>绩效目标（产业项目必须有社会效益、经济效益）</t>
  </si>
  <si>
    <t>利益联结机制（明确经营主体、收益等）</t>
  </si>
  <si>
    <t>责任单位</t>
  </si>
  <si>
    <t>责任人</t>
  </si>
  <si>
    <t>备注</t>
  </si>
  <si>
    <t>衔接资金</t>
  </si>
  <si>
    <t>地县资金</t>
  </si>
  <si>
    <t>其他资金（社会资金、帮扶资金等）</t>
  </si>
  <si>
    <t>小计</t>
  </si>
  <si>
    <t>巩固拓展和乡村振兴</t>
  </si>
  <si>
    <t>以工代赈</t>
  </si>
  <si>
    <t>少数民族发展</t>
  </si>
  <si>
    <t>中央</t>
  </si>
  <si>
    <t>自治区</t>
  </si>
  <si>
    <t>合计</t>
  </si>
  <si>
    <t>一、产业增收</t>
  </si>
  <si>
    <t>SCX2025-001</t>
  </si>
  <si>
    <t>莎车县产业帮扶精准到户项目（玉米单产提升）</t>
  </si>
  <si>
    <t>生产项目</t>
  </si>
  <si>
    <t>种植业基地</t>
  </si>
  <si>
    <t>新建</t>
  </si>
  <si>
    <t>各乡镇</t>
  </si>
  <si>
    <t>计划总投资：4274.84万元
建设内容：对各乡镇46757户脱贫户、监测户单产提升3%以上的284989.35亩玉米进行补助，每亩补助150元。其中：阿热勒乡9001.46亩、霍什拉甫乡6709.06亩、阿尔斯兰巴格乡13803.92亩、阿拉买提镇8343.8亩、阿瓦提镇3988.5亩、白什坎特镇13681.32亩、古勒巴格镇1471.8亩、喀拉苏乡9416.14亩、喀群乡17602.3亩、城北街道办46.2亩、城东街道办61亩、阔什艾日克乡6505亩、米夏镇13569.62亩、英阿瓦提管委会5431.8亩、巴格阿瓦提乡10762亩、恰热克镇14031.87亩、英吾斯塘乡8840.11亩、依盖尔其镇12114.92亩、伊什库力乡8543.97亩、叶尔羌街道办285.03亩、塔尕尔其镇21076.4亩、永安管委会1860亩、亚喀艾日克乡6040.1亩、乌达力克镇16941.54亩、孜热甫夏提乡9045.33亩、阿扎提巴格镇5672.23亩、艾力西湖镇14896.77亩、达木斯乡2001.2亩、墩巴格乡7661.68亩、荒地镇11615.65亩、拍克其乡12312.95亩、恰尔巴格乡8804.4亩、托木吾斯塘镇1984.4亩、莎车镇60.5亩。</t>
  </si>
  <si>
    <t>经济效益：通过提高玉米产量和优化种植技术，不仅提高了玉米产量和经济效益，还增加了农民的收入。
社会效益：通过科技创新和种植技术的提升，保障了国家粮食安全，为确保粮食安全做出了贡献。</t>
  </si>
  <si>
    <t>脱贫户、监测户通过加强田间管理，应用新技术等措施提升玉米产量，获取项目补助直接增加收入。</t>
  </si>
  <si>
    <t>莎车县农业农村局</t>
  </si>
  <si>
    <t>黄相领</t>
  </si>
  <si>
    <t>SCX2025-006</t>
  </si>
  <si>
    <t>莎车县产业帮扶精准到户项目（积造有机肥）</t>
  </si>
  <si>
    <t>计划总投资：149.295万元
建设内容：对6216户脱贫户、监测户积造有机肥49765m³进行补助，每立方米补助30元。其中：阿拉买提镇2000m³、阿瓦提镇730m³、阿扎特巴格镇4160m³、巴格阿瓦提4400m³、白什坎特镇4200m³、墩巴格乡3000m³、古勒巴格镇50m³、荒地镇7100m³、喀群乡50m³、米夏镇2448m³、拍克其乡810m³、恰尔巴格乡100m³、恰热克镇909m³、塔尕尔其镇430m³、托木吾斯塘镇1400m³、乌达力克镇2771m³、亚喀艾日克乡3111m³、叶尔羌街道办85m³、英阿瓦提管委会5940m³、英吾斯塘乡1491m³、喀拉苏乡200m³、阿热勒4380m³。</t>
  </si>
  <si>
    <t>社会效益：通过实施到户产业项目，对发展特色优势产业有意愿且符合奖补条件的脱贫人口和监测对象家庭进行精准帮扶，发挥奖补资金激励作用，调动群众发展产业的积极性、主动性，从而增加收入。</t>
  </si>
  <si>
    <t>通过补助的方式激发脱贫户、监测户内生发展动力，提高家庭收入。</t>
  </si>
  <si>
    <t>莎车县农业技术推广中心</t>
  </si>
  <si>
    <t>吕爱玲</t>
  </si>
  <si>
    <t>SCX2025-008</t>
  </si>
  <si>
    <t>莎车县产业帮扶精准到户项目（深松整地）</t>
  </si>
  <si>
    <t>阿拉买提镇、阿扎特巴格镇、白什坎特镇、拍克其乡、托木吾斯塘镇、依盖尔其镇</t>
  </si>
  <si>
    <t>计划总投资：8.46万元
建设内容：全县6个乡镇实施深松整地6266亩，受益户995户，每亩补助13.5元，预计补助8.4591万元，其中：阿拉买提镇366户1367亩，阿扎特巴格镇20户100亩，白什坎特镇282户2003亩，拍克其乡249户2397亩，托木吾斯塘镇66户323亩，依盖尔其镇12户76亩。</t>
  </si>
  <si>
    <t>经济效益：通过耕地不低于40cm的深松整地，能够提高种植业经济效益，提高脱贫户及监测户收入。
社会效益：能够改善土壤结构，增加土壤的保水、保肥性，提高土壤的生物，促进农作物的生长和提高产量。</t>
  </si>
  <si>
    <t>农户自主实施，带动农户收益≥8.4591万元。</t>
  </si>
  <si>
    <t>莎车县农业机械化发展中心</t>
  </si>
  <si>
    <t>蒋宣</t>
  </si>
  <si>
    <t>SCX2025-402</t>
  </si>
  <si>
    <t>莎车县恰尔巴格乡6村等9个村土地平整建设项目</t>
  </si>
  <si>
    <t>恰尔巴格乡1村、2村、4村、6村、8村、10村、12村、14村、15村</t>
  </si>
  <si>
    <t>计划总投资：662万元
建设内容：平整土地4388亩，其中：1村666亩；2村645亩；4村1092亩；6村430亩；8村820亩；10村245亩；12村115亩；14村175亩；15村200亩。</t>
  </si>
  <si>
    <t>经济效益：改善生产种植条件，减少土地高低不平跑水、土地分散现象，同时提高水肥利用效率，增加农民收入。
社会效益：该项目建成后可带动农户一产就业积极性，最大限度利用水资源。</t>
  </si>
  <si>
    <t>该项目在建设过程中，用工由当地农民参与建设为主，预计带动就业5人，人均增收3000元。项目投入使用后，带动当地农户户均增收1500元。</t>
  </si>
  <si>
    <t>恰尔巴格乡人民政府</t>
  </si>
  <si>
    <t>阿迪力·热依木</t>
  </si>
  <si>
    <t>SCX2025-063</t>
  </si>
  <si>
    <t>莎车县阿热勒乡2村等5个村土地平整建设项目</t>
  </si>
  <si>
    <t>种植基地建设</t>
  </si>
  <si>
    <t>阿热勒乡2村、3村、4村、8村、13村</t>
  </si>
  <si>
    <t>计划总投资：466.8万元
建设内容：阿热勒乡土地平整3112.7亩，其中2村449.8亩、3村453.5亩、4村1805亩、8村251.6亩、13村152.8亩。</t>
  </si>
  <si>
    <t>经济效益：该项目实施后带动涉及村农户全年总收入提高0.5万元，预计收益户数为4000余户。
社会效益：该项目建成后可带动农户一产就业积极性，有效促进当地种植业发展。</t>
  </si>
  <si>
    <t>该项目覆盖全乡4000余户，18000余人</t>
  </si>
  <si>
    <t>阿热勒乡人民政府</t>
  </si>
  <si>
    <t>库尔班江·斯依提</t>
  </si>
  <si>
    <t>SCX2025-034</t>
  </si>
  <si>
    <t>莎车县亚喀艾日克乡1村等3个村土地平整建设项目</t>
  </si>
  <si>
    <t>亚喀艾日克乡1村、3村、6村</t>
  </si>
  <si>
    <t>计划总投资：1198.78万元
建设内容：亚喀艾日克乡平整土地3104亩，其中：3村平整829亩，每亩1500元；1村换填土1545亩，6村换填土730亩，并进行平整，亩均4900元，计划总投资1198.78万元。</t>
  </si>
  <si>
    <t>经济效益：土地平整能够更好地实现机械化生产，加大经济效益。
社会效益：改善农业生态条件和生态环境的行为，增加有效耕地面积，提高土地质量和利用效率，改善生产、生活条件和生态环境的活动。</t>
  </si>
  <si>
    <t>土地平整项目符合当前规划和政策，促进土地资源的合理利用和可持续发展；集中连片的土地有助于农民流转土地，获得高额租金收入；有助于引进农业企业投资，进行大规模机械化种植；</t>
  </si>
  <si>
    <t>亚喀艾日克乡人民政府</t>
  </si>
  <si>
    <t>麦合木提江·扎克</t>
  </si>
  <si>
    <t>SCX2025-061</t>
  </si>
  <si>
    <t>莎车县巴格阿瓦提乡6村土地平整建设项目</t>
  </si>
  <si>
    <t>巴格阿瓦提乡6村</t>
  </si>
  <si>
    <t>计划总投资：366.84万元
建设内容：巴格阿瓦提乡6村平整土地3057亩，每亩1200元，计划总投资366.84万元。</t>
  </si>
  <si>
    <t>社会效益：通过项目的实施，土地可以变得更加平整，不仅节约水资源、促进农业现代化发展，还可实现粮食增产、农民增收和环境保护，还可以有利于大型农业机械的作业，土地整理后，农业机械可以进行更大规模的作业，提高农业生产效率，同时吸引更多资金、技术和人才进入农业领域，促进农业现代化。整合农田可以降低农业生产成本，提高农民的劳动效率，从而增加农民收入。
经济效益：受益脱贫人口满意度将达到95%以上，每亩增收500元以上。</t>
  </si>
  <si>
    <t>该项目实施后将带动20人实现稳定就业，项目建成后户均每亩增收500元以上，资产归村集体及农户。</t>
  </si>
  <si>
    <t>巴格阿瓦提乡人民政府</t>
  </si>
  <si>
    <t>肉孜·阿西木</t>
  </si>
  <si>
    <t>SCX2025-430</t>
  </si>
  <si>
    <t>莎车县孜热甫夏提乡9村拱棚节水设施配套项目</t>
  </si>
  <si>
    <t>产业发展</t>
  </si>
  <si>
    <t>拱棚节水</t>
  </si>
  <si>
    <t>孜热甫夏提乡9村</t>
  </si>
  <si>
    <t>计划总投资：78万元
建设内容：为孜热甫夏提9村、12村、13村650座拱棚配套节水设施，接通现有沉砂池，计划投资78万元。</t>
  </si>
  <si>
    <t>社会效益：该项目实施后，不仅提高了拱棚内灌溉水的利用率，改善了灌溉条件，提高了经济效益；充分利用了水资源，基本解决了缺水问题，扩大了种植规模，对保护生态环境的可持续发展提供了可靠的保证，对改善局部生态环境将起到良好的示范效益。</t>
  </si>
  <si>
    <t>项目建成后，将提高拱棚种植率，带动农户增收。</t>
  </si>
  <si>
    <t>孜热甫夏提塔吉克族乡人民政府</t>
  </si>
  <si>
    <t>王启柏</t>
  </si>
  <si>
    <t>SCX2025-429</t>
  </si>
  <si>
    <t>莎车县孜热甫夏提乡8村等2个村巴旦木示范园节水设施建设项目</t>
  </si>
  <si>
    <t>林草基地建设</t>
  </si>
  <si>
    <t>孜热甫夏提乡8村、9村</t>
  </si>
  <si>
    <t>计划总投资：146万元
建设内容：为孜热甫夏提600亩巴旦木示范园配套节水设施，新建沉砂池1座，配套变压器1台、变频启动柜1台。计划投资146万。其中：8村300亩、9村300亩。</t>
  </si>
  <si>
    <t>社会效益:通过项目实施改善和提高项目区农田生产种植条件，减少土地高低不平跑水、土地分散现象，同时提高水肥利用效率，增加农民收入，实现农业机械现代化生产，提高水资源的利用率，缓解区域生态恶化状况，通过项目的建设，减少自然灾害对项目区农民造成损失，提高项目区农作物产量、质量和农民收入，为项目区农民依靠良田致富打造良好的农田基础设施条件。
经济效益：充分吸纳当地群众10人就近就地就业，增加收入5万元，激发内生发展动力，助力巩固拓展脱贫攻坚成果、全面推进乡村振兴。</t>
  </si>
  <si>
    <t>一是该项目在实施期，带动务工就业人员约20人，带动群众增加经济收入20万元；二是项目实施后能有效增加群众经济收入，提高实施项目地块的亩均产量，预计在现有条件下亩均增加年产量100公斤，切实提高群众农业收入，三是项目建成后，产权归村委会所有，村委会成立管护队，对垃圾设备进行维护，将促进资产高效运行，提升群众幸福指数，改善了251人的用水条件，方便了1400亩田地灌溉。</t>
  </si>
  <si>
    <t>SCX2025-428</t>
  </si>
  <si>
    <t>莎车县孜热甫夏提乡3村等4个村庭院经济供水配套项目</t>
  </si>
  <si>
    <t>庭院供水</t>
  </si>
  <si>
    <t>孜热甫夏提乡3村、7村、9村、10村</t>
  </si>
  <si>
    <t>计划总投资：1134.55万元
建设内容：为孜热甫夏提乡3村179户农户（脱贫户、监测户共94户）、7村137户（脱贫户、监测户共88户）、9村305户（脱贫户、监测户共195户）、10村298户（脱贫户、监测户共106户）建设庭院经济供水工程，接通现有机井或沉砂池，安装检查井、安装供水主管道和支管道及配套设施，共45.7公里，每公里25万，总投资1134.55万元。</t>
  </si>
  <si>
    <t>社会效益：该项目实施后，不仅提高了庭院内灌溉水的利用率，改善了庭院经济灌溉条件，提高了庭院经济效益；充分利用了水资源，基本解决了庭院内缺水问题，扩大了庭院种植规模，对保护生态环境的可持续发展提供了可靠的保证，对改善局部生态环境将起到良好的示范效益。</t>
  </si>
  <si>
    <t>项目建成后，将提高庭院种植率，带动农户增收。</t>
  </si>
  <si>
    <t>SCX2025-201</t>
  </si>
  <si>
    <t>莎车县恰热克镇18村等2个村农田种植业基地灌溉渠系建设项目</t>
  </si>
  <si>
    <t>配套设施项目</t>
  </si>
  <si>
    <t>小型农田水利设施建设</t>
  </si>
  <si>
    <t>恰热克镇18村、19村</t>
  </si>
  <si>
    <t>计划总投资：875万元
建设内容：为恰热克镇2个村新建防渗渠5.7公里，流量为0.5-0.99m³/s，并配套渠系建筑物。</t>
  </si>
  <si>
    <t>社会效益：改善恰热克镇50户0.5万亩耕地灌溉条件，提高水利用效率，缩短灌溉时间，方便运行管理，为合理调配灌溉用水奠定基础，促进农牧业稳产高产创造条件，发挥较好的经济、生态和社会效益，有效的提高项目区的灌溉水利用率和灌水渠道工作效率。
经济效益：项目实施过程中，带动当地群众参与工程建设，增加群众收入。</t>
  </si>
  <si>
    <t>防渗渠项目的建设有助于减少水资源的浪费，降低灌溉成本，从而增加农作物产量和质量，提高农民收入。</t>
  </si>
  <si>
    <t>恰热克镇人民政府</t>
  </si>
  <si>
    <t>张成龙</t>
  </si>
  <si>
    <t>SCX2025-237</t>
  </si>
  <si>
    <t>莎车县恰尔巴格乡6村等4个村农田种植业基地灌溉渠系建设项目</t>
  </si>
  <si>
    <t>配套设施</t>
  </si>
  <si>
    <t>改建</t>
  </si>
  <si>
    <t>恰尔巴格乡6村、3村、7村、10村</t>
  </si>
  <si>
    <t>计划总投资:2488万元（本次安排2357万元自治区资金）
建设内容:恰尔巴格乡3村、6村、7村、10村改建0.1-0.3m³/s防渗渠20.172公里，配套相关附属设施，平均每公里123万元，计划总投资2488万元。</t>
  </si>
  <si>
    <t>社会效益：改善农田灌溉面积，提高水资源利用效率，降低维护成本，促进农业可持续发展，保障种植业安全，改善生态环境，推动农村发展。</t>
  </si>
  <si>
    <t>乡水管站负责管护，群众受益；农业方面，改善灌溉条件，改善农田灌溉面积，提高水资源利用效率，确保农田得到稳定、充足的灌溉</t>
  </si>
  <si>
    <t>莎车县水利局</t>
  </si>
  <si>
    <t>赵勇</t>
  </si>
  <si>
    <t>SCX2025-426</t>
  </si>
  <si>
    <t>莎车县阿拉买提镇1村等6个村农田种植业基地灌溉渠系建设项目</t>
  </si>
  <si>
    <t>阿拉买提镇1村、2村、9村、12村、14村、17村</t>
  </si>
  <si>
    <t>计划总投资：1907.23万元（本次安排自治区资金181.23万元）
建设内容：阿拉买提镇1村、2村、9村、12村、14村、17村改建防渗渠14.41km，设计流量0.2m³/s-0.8m³/s，并配套相关渠系建筑物和附属设施，平均每公里投资约132万元，计划总投资1907.23万元。其中：1村改建防渗渠3.92km,设计流量0.4m³/s-0.8m³/s；2村改建防渗渠1.68km,设计流量0.4m³/s-0.8m³/s；9村改建防渗渠2.05km,设计流量0.5m³/s；12村改建防渗渠1.51km,设计流量0.2m³/s-0.4m³/s；14村改建防渗渠3.06km,设计流量0.4m³/s；17村改建防渗渠2.19km,设计流量0.4m³/s。</t>
  </si>
  <si>
    <t>SCX2025-427</t>
  </si>
  <si>
    <t>莎车县古勒巴格镇13村等2个村及1个社区农田种植业基地灌溉渠系建设项目</t>
  </si>
  <si>
    <t>古勒巴格镇帕米尔社区、13村、14村</t>
  </si>
  <si>
    <t>计划总投资：542.1万元（本次安排自治区资金530.1万元）
建设内容：项目涉及古勒巴格镇2个村及1个社区的8条渠道防渗建设，渠道总长度为3.995km，配套相关附属设施，平均每公里135.69万元，计划总投资542.1万元。其中：帕米尔社区0.1~0.3m³/s防渗渠2.103km，14村0.1~0.2m³/s防渗渠0.756km，13村0.4m³/s防渗渠1.137km。</t>
  </si>
  <si>
    <t>二、乡村建设</t>
  </si>
  <si>
    <t>SCX2025-252</t>
  </si>
  <si>
    <t>莎车县孜热甫夏提乡1村等3个村基础设施道路建设项目</t>
  </si>
  <si>
    <t>农村基础设施（含产业配套基础设施）</t>
  </si>
  <si>
    <t>农村道路建设</t>
  </si>
  <si>
    <t>孜热甫夏提1村、8村、9村</t>
  </si>
  <si>
    <t>计划总投资：592万元（本次安排少数民族发展资金385万元）
建设内容：为孜热甫夏提乡建设4米宽柏油路10.47公里，其中：1村5.7公里，8村3.27公里，9村1.5公里，平均56万元/公里，计划投资592万元。</t>
  </si>
  <si>
    <t>社会效益：通过项目实施，进一步改善交通基础设施条件，方便各族群众交通出行以及产业发展。充分吸纳当地群众10人就近就地就业，增加收入5万元，激发内生发展动力，助力巩固拓展脱贫攻坚成果、全面推进乡村振兴。</t>
  </si>
  <si>
    <t>一是该项目在实施期，预计带动务工就业人口约15人，带动群众增加经济收入15万元；二是项目实施后带动公益性岗位增收人均1750/月，带动群众致富增收。</t>
  </si>
  <si>
    <t>SCX2025-354</t>
  </si>
  <si>
    <t>莎车县亚喀艾日克乡2村等5个村污水治理项目</t>
  </si>
  <si>
    <t>人居环境整治</t>
  </si>
  <si>
    <t>农村污水治理</t>
  </si>
  <si>
    <t>亚喀艾日克乡2村、3村、4村、8村、10村</t>
  </si>
  <si>
    <t>计划总投资：371万元
建设内容：亚喀艾日克乡2村、3村、4村、8村、10村污水管网12.8公里，新建化粪池14座，并配套检查井等附属设施。其中2村新建污水管网2.4公里，化粪池4座；3村新建污水管网1.8公里，化粪池1座；4村新建污水管网6.1公里，化粪池6座；8村新建污水管网1.4公里，化粪池1座；10村新建污水管网1.1公里，化粪池2座。计划总投资371万元。</t>
  </si>
  <si>
    <t>社会效益：该项目建成后可解决农户居住环境，提升幸福指数，完善农村基础配套设施，促进“美丽乡村”的建设，提升村民的幸福感，改善村容村貌和人居环境。</t>
  </si>
  <si>
    <t>项目建成后可解决641人居住环境，提升幸福指数，完善农村基础配套设施，促进“美丽乡村”的建设，提升村民的幸福感，改善村容村貌和人居环境。</t>
  </si>
  <si>
    <t>SCX2025-320</t>
  </si>
  <si>
    <t>莎车县喀群乡巴格恰9村污水治理建设项目</t>
  </si>
  <si>
    <t>喀群乡巴格恰9村</t>
  </si>
  <si>
    <t>计划总投资：295万元
建设内容：喀群乡巴格恰9村新建污水管网10公里，100m³化粪池5座，并配套检查井等附属设施，计划总投资295万元。</t>
  </si>
  <si>
    <t>社会效益：该项目建成后可解决406户农户居住环境受益人口为1806人，提升幸福指数，完善农村基础配套设施，促进“美丽乡村”的建设，提升村民的幸福感，改善村容村貌和人居环境。</t>
  </si>
  <si>
    <t>项目建成后，产权归村委会所有，村委会成立管护队，对管网进行维护，将促进资产高效运行，提升群众幸福指数。</t>
  </si>
  <si>
    <t>喀群乡人民政府</t>
  </si>
  <si>
    <t>奥斯曼·吐尔孙</t>
  </si>
  <si>
    <t>SCX2025-329</t>
  </si>
  <si>
    <t>莎车县托木吾斯塘镇3村、9村污水处理项目</t>
  </si>
  <si>
    <t>托木吾斯塘镇3村、9村</t>
  </si>
  <si>
    <t>计划总投资：165万元
建设内容：托木吾斯塘镇3村、9村新建污水管网5.6公里，100m³化粪池2座，并配套检查井等相关附属设施。</t>
  </si>
  <si>
    <t>社会效益：整治农村生活垃圾、污水，处理人畜粪污，进一步保护生态环境，改善广大农村群众生产生活条件，建设宜居宜业美丽乡村推进乡村环境治理，改善村民生活，提高村民的生活环境。</t>
  </si>
  <si>
    <t>由物业公司集中处理，部分连接到城市管网，所在村进行维护，受益人口达到92户576人。</t>
  </si>
  <si>
    <t>托木吾斯塘镇人民政府</t>
  </si>
  <si>
    <t>努尔麦麦提·亚生</t>
  </si>
  <si>
    <t>SCX2025-338</t>
  </si>
  <si>
    <t>莎车县荒地镇5村等5个村污水治理建设项目</t>
  </si>
  <si>
    <t>荒地镇5村、20村、22村、24村、25村</t>
  </si>
  <si>
    <t>计划总投资：350万元
建设内容：荒地镇新建污水管网11.9公里，100m³化粪池7座，50m³化粪池2座，并配套检查井等相关附属设施，计划投资360万元。</t>
  </si>
  <si>
    <t>项目实施后，可有效解决365户1645人居住环境，提升村民的幸福感，改善村容村貌和人居环境。</t>
  </si>
  <si>
    <t>荒地镇人民政府</t>
  </si>
  <si>
    <t>孜给力·吐孙江</t>
  </si>
  <si>
    <t>SCX2025-355</t>
  </si>
  <si>
    <t>莎车县依盖尔其镇21村污水治理建设项目</t>
  </si>
  <si>
    <t>依盖尔其镇21村</t>
  </si>
  <si>
    <t>计划总投资：189万元
建设内容：依盖尔其镇亚勒古孜托格拉克（21）村新建污水管网6.3公里，并配套化粪池、检查井等相关附属设施，计划投资189万元。</t>
  </si>
  <si>
    <t>项目建成后，产权归村委会所有，村委会成立管护队，对管网进行维护，将促进资产高效运行，并解决4个村民小组140户540人生产生活污水处理能力，提升群众幸福指数。</t>
  </si>
  <si>
    <t>依盖尔其人民政府</t>
  </si>
  <si>
    <t>依马木江·麦麦提</t>
  </si>
  <si>
    <t>SCX2025-315</t>
  </si>
  <si>
    <t>莎车县白什坎特镇5村等5个村污水治理建设项目</t>
  </si>
  <si>
    <t>白什坎特镇5村、13村、14村、22村、25村</t>
  </si>
  <si>
    <t>计划总投资：723.3万元
建设内容：白什坎特镇5村、13村、14村、22村、25村新建污水管网24.11公里，50m³化粪池5座，100m³化粪池7座，配套相关附属设施等，每公里投资30万元，计划总投资723.3万元，其中：5村3.8公里，50立方化粪池3座；13村5.68公里，100m³化粪池1座、50m³化粪池2个；14村1.92公里，100m³化粪池1座；22村9.53公里，100m³化粪池3座；25村3.18公里，100m³化粪池2座。</t>
  </si>
  <si>
    <t>受益群体为白什坎特镇5个村群众，改善群众生活环境。可为白什坎特镇5个村住户5385人日常污水排放带来便利。</t>
  </si>
  <si>
    <t>白什坎特镇人民政府</t>
  </si>
  <si>
    <t>玉守甫江·阿布都喀迪尔</t>
  </si>
  <si>
    <t>SCX2025-316</t>
  </si>
  <si>
    <t>莎车县古勒巴格镇13村污水治理建设项目</t>
  </si>
  <si>
    <t>古勒巴格镇13村</t>
  </si>
  <si>
    <t>计划总投资：287.97万元
建设内容：古勒巴格镇13村新建污水管网9.93公里，100m³化粪池5座，50m³化粪池3座，并配套检查井等相关附属设施。</t>
  </si>
  <si>
    <t>项目的实施可解决462户2254人居住环境，让乡村环境更加干净整洁，改善群众不良的生活习惯，提升全村群众文明素质。</t>
  </si>
  <si>
    <t>古勒巴格镇人民政府</t>
  </si>
  <si>
    <t>白合提尼沙·西力甫</t>
  </si>
  <si>
    <t>SCX2025-346</t>
  </si>
  <si>
    <t>莎车县伊什库力乡13村等2个村污水治理建设项目</t>
  </si>
  <si>
    <t>伊什库力乡13村、14村</t>
  </si>
  <si>
    <t>计划总投资：749.7万元 （本次安排自治区资金232万元）
建设内容：伊什库力乡13村、14村新建污水管网24.96公里，100m³化粪池10座，并配套检查井等相关附属设施，其中：13村新建污水管网15.29公里，100m³化粪池5座，配套相关附属设施；14村新建污水管网9.7公里，100m³化粪池5座，配套检查井等相关附属设施。</t>
  </si>
  <si>
    <t>社会效益：通过污水管网的实施解决乡村污水问题，让乡村环境更加干净整洁，改善群众不良的生活习惯，提升全村群众文明素质。</t>
  </si>
  <si>
    <t>项目的实施可解决1020人居住环境，让乡村环境更加干净整洁，改善群众不良的生活习惯，提升全村群众文明素质。</t>
  </si>
  <si>
    <t>伊什库力乡人民政府</t>
  </si>
  <si>
    <t>艾克热木江·艾尼瓦尔</t>
  </si>
  <si>
    <t>SCX2025-356</t>
  </si>
  <si>
    <t>莎车县英阿瓦提管委会1村等4个村污水治理建设项目</t>
  </si>
  <si>
    <t>英阿瓦提管委会1村、2村、3村、4村</t>
  </si>
  <si>
    <t>计划总投资：280万元
建设内容：英阿瓦提管委会新建污水治理9.94公里，4座100m³化粪池，并配套检查井等相关附属设施，其中：1村1.9公里，2村6.5公里，3村0.65公里，4村0.89公里。</t>
  </si>
  <si>
    <t>项目建成后，产权归村委会所有，村委会成立管护队，对厕所进行维护，改善该村环境。</t>
  </si>
  <si>
    <t>英阿瓦提片区管理委员会</t>
  </si>
  <si>
    <t>艾以代尔·吾斯曼</t>
  </si>
  <si>
    <t>三、巩固三保障成果</t>
  </si>
  <si>
    <t>SCX2025-399</t>
  </si>
  <si>
    <t>莎车县阿热勒乡、乌达力克镇、古勒巴格镇农村供水管网提升工程</t>
  </si>
  <si>
    <t>饮水</t>
  </si>
  <si>
    <t>农村饮水安全巩固提升</t>
  </si>
  <si>
    <t>阿热勒乡、乌达力克镇、古勒巴格镇</t>
  </si>
  <si>
    <t>计划总投资：2750万元
建设内容：更新改造农村自来水老旧管网108.60km，并配套附属建筑物。</t>
  </si>
  <si>
    <t>社会效益：有助于不断完善农村供水设施，保障农村饮水安全。</t>
  </si>
  <si>
    <t>农村饮水安全工程项目农民是直接受益者，可以改善农民的生活条件，提高农民的健康水平，可以促进农村社会稳定和发展。</t>
  </si>
  <si>
    <t>四、易地搬迁后扶</t>
  </si>
  <si>
    <t>SCX2025-404</t>
  </si>
  <si>
    <t>莎车县易地扶贫搬迁贷款债劵贴息补助</t>
  </si>
  <si>
    <t>易地搬迁后扶</t>
  </si>
  <si>
    <t>易地扶贫搬迁贷款债券贴息补助</t>
  </si>
  <si>
    <t>易地扶贫搬迁安置区</t>
  </si>
  <si>
    <t>计划总投资：598.5万元
建设内容：补助易地扶贫搬迁融资模式，调整规范后的地方政府债券贴息，计划投入598.5万元。</t>
  </si>
  <si>
    <t>社会效益：贴息资金598.5万元；收益对象满意度95%以上。</t>
  </si>
  <si>
    <t>贴息资金598.5万元；收益对象满意度95%以上。</t>
  </si>
</sst>
</file>

<file path=xl/styles.xml><?xml version="1.0" encoding="utf-8"?>
<styleSheet xmlns="http://schemas.openxmlformats.org/spreadsheetml/2006/main">
  <numFmts count="7">
    <numFmt numFmtId="176" formatCode="0.00_ "/>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 numFmtId="177" formatCode="0_ "/>
    <numFmt numFmtId="178" formatCode="0.00_);[Red]\(0.00\)"/>
  </numFmts>
  <fonts count="30">
    <font>
      <sz val="11"/>
      <color theme="1"/>
      <name val="宋体"/>
      <charset val="134"/>
      <scheme val="minor"/>
    </font>
    <font>
      <sz val="14"/>
      <name val="宋体"/>
      <charset val="134"/>
      <scheme val="minor"/>
    </font>
    <font>
      <b/>
      <sz val="14"/>
      <name val="宋体"/>
      <charset val="134"/>
      <scheme val="minor"/>
    </font>
    <font>
      <sz val="14"/>
      <name val="宋体"/>
      <charset val="134"/>
    </font>
    <font>
      <sz val="26"/>
      <name val="方正小标宋_GBK"/>
      <charset val="134"/>
    </font>
    <font>
      <b/>
      <sz val="14"/>
      <name val="黑体"/>
      <charset val="134"/>
    </font>
    <font>
      <sz val="14"/>
      <name val="方正仿宋_GBK"/>
      <charset val="134"/>
    </font>
    <font>
      <sz val="12"/>
      <name val="宋体"/>
      <charset val="134"/>
      <scheme val="minor"/>
    </font>
    <font>
      <sz val="12"/>
      <color theme="1"/>
      <name val="宋体"/>
      <charset val="134"/>
      <scheme val="minor"/>
    </font>
    <font>
      <sz val="12"/>
      <name val="宋体"/>
      <charset val="134"/>
    </font>
    <font>
      <sz val="11"/>
      <color theme="0"/>
      <name val="宋体"/>
      <charset val="0"/>
      <scheme val="minor"/>
    </font>
    <font>
      <sz val="11"/>
      <color theme="1"/>
      <name val="宋体"/>
      <charset val="0"/>
      <scheme val="minor"/>
    </font>
    <font>
      <sz val="11"/>
      <color rgb="FF006100"/>
      <name val="宋体"/>
      <charset val="0"/>
      <scheme val="minor"/>
    </font>
    <font>
      <sz val="11"/>
      <color rgb="FF3F3F76"/>
      <name val="宋体"/>
      <charset val="0"/>
      <scheme val="minor"/>
    </font>
    <font>
      <sz val="11"/>
      <color rgb="FF9C0006"/>
      <name val="宋体"/>
      <charset val="0"/>
      <scheme val="minor"/>
    </font>
    <font>
      <sz val="11"/>
      <color rgb="FF9C6500"/>
      <name val="宋体"/>
      <charset val="0"/>
      <scheme val="minor"/>
    </font>
    <font>
      <u/>
      <sz val="11"/>
      <color rgb="FF0000FF"/>
      <name val="宋体"/>
      <charset val="0"/>
      <scheme val="minor"/>
    </font>
    <font>
      <u/>
      <sz val="11"/>
      <color rgb="FF800080"/>
      <name val="宋体"/>
      <charset val="0"/>
      <scheme val="minor"/>
    </font>
    <font>
      <sz val="11"/>
      <color rgb="FFFA7D00"/>
      <name val="宋体"/>
      <charset val="0"/>
      <scheme val="minor"/>
    </font>
    <font>
      <b/>
      <sz val="11"/>
      <color theme="1"/>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indexed="8"/>
      <name val="宋体"/>
      <charset val="134"/>
    </font>
  </fonts>
  <fills count="33">
    <fill>
      <patternFill patternType="none"/>
    </fill>
    <fill>
      <patternFill patternType="gray125"/>
    </fill>
    <fill>
      <patternFill patternType="solid">
        <fgColor theme="4"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rgb="FFFFFFCC"/>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5"/>
        <bgColor indexed="64"/>
      </patternFill>
    </fill>
    <fill>
      <patternFill patternType="solid">
        <fgColor rgb="FFF2F2F2"/>
        <bgColor indexed="64"/>
      </patternFill>
    </fill>
    <fill>
      <patternFill patternType="solid">
        <fgColor theme="5" tint="0.799981688894314"/>
        <bgColor indexed="64"/>
      </patternFill>
    </fill>
    <fill>
      <patternFill patternType="solid">
        <fgColor theme="4"/>
        <bgColor indexed="64"/>
      </patternFill>
    </fill>
    <fill>
      <patternFill patternType="solid">
        <fgColor rgb="FFA5A5A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8"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3">
    <xf numFmtId="0" fontId="0" fillId="0" borderId="0">
      <alignment vertical="center"/>
    </xf>
    <xf numFmtId="42" fontId="8" fillId="0" borderId="0" applyFont="0" applyFill="0" applyBorder="0" applyAlignment="0" applyProtection="0">
      <alignment vertical="center"/>
    </xf>
    <xf numFmtId="0" fontId="11" fillId="3" borderId="0" applyNumberFormat="0" applyBorder="0" applyAlignment="0" applyProtection="0">
      <alignment vertical="center"/>
    </xf>
    <xf numFmtId="0" fontId="13" fillId="5" borderId="2"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11" fillId="6" borderId="0" applyNumberFormat="0" applyBorder="0" applyAlignment="0" applyProtection="0">
      <alignment vertical="center"/>
    </xf>
    <xf numFmtId="0" fontId="14" fillId="7" borderId="0" applyNumberFormat="0" applyBorder="0" applyAlignment="0" applyProtection="0">
      <alignment vertical="center"/>
    </xf>
    <xf numFmtId="43" fontId="8" fillId="0" borderId="0" applyFont="0" applyFill="0" applyBorder="0" applyAlignment="0" applyProtection="0">
      <alignment vertical="center"/>
    </xf>
    <xf numFmtId="0" fontId="10" fillId="9" borderId="0" applyNumberFormat="0" applyBorder="0" applyAlignment="0" applyProtection="0">
      <alignment vertical="center"/>
    </xf>
    <xf numFmtId="0" fontId="16" fillId="0" borderId="0" applyNumberFormat="0" applyFill="0" applyBorder="0" applyAlignment="0" applyProtection="0">
      <alignment vertical="center"/>
    </xf>
    <xf numFmtId="0" fontId="9" fillId="0" borderId="0">
      <alignment vertical="center"/>
    </xf>
    <xf numFmtId="9" fontId="8" fillId="0" borderId="0" applyFont="0" applyFill="0" applyBorder="0" applyAlignment="0" applyProtection="0">
      <alignment vertical="center"/>
    </xf>
    <xf numFmtId="0" fontId="17" fillId="0" borderId="0" applyNumberFormat="0" applyFill="0" applyBorder="0" applyAlignment="0" applyProtection="0">
      <alignment vertical="center"/>
    </xf>
    <xf numFmtId="0" fontId="8" fillId="13" borderId="3" applyNumberFormat="0" applyFont="0" applyAlignment="0" applyProtection="0">
      <alignment vertical="center"/>
    </xf>
    <xf numFmtId="0" fontId="10" fillId="16"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6" applyNumberFormat="0" applyFill="0" applyAlignment="0" applyProtection="0">
      <alignment vertical="center"/>
    </xf>
    <xf numFmtId="0" fontId="25" fillId="0" borderId="6" applyNumberFormat="0" applyFill="0" applyAlignment="0" applyProtection="0">
      <alignment vertical="center"/>
    </xf>
    <xf numFmtId="0" fontId="10" fillId="2" borderId="0" applyNumberFormat="0" applyBorder="0" applyAlignment="0" applyProtection="0">
      <alignment vertical="center"/>
    </xf>
    <xf numFmtId="0" fontId="20" fillId="0" borderId="7" applyNumberFormat="0" applyFill="0" applyAlignment="0" applyProtection="0">
      <alignment vertical="center"/>
    </xf>
    <xf numFmtId="0" fontId="10" fillId="10" borderId="0" applyNumberFormat="0" applyBorder="0" applyAlignment="0" applyProtection="0">
      <alignment vertical="center"/>
    </xf>
    <xf numFmtId="0" fontId="26" fillId="20" borderId="8" applyNumberFormat="0" applyAlignment="0" applyProtection="0">
      <alignment vertical="center"/>
    </xf>
    <xf numFmtId="0" fontId="27" fillId="20" borderId="2" applyNumberFormat="0" applyAlignment="0" applyProtection="0">
      <alignment vertical="center"/>
    </xf>
    <xf numFmtId="0" fontId="28" fillId="23" borderId="9" applyNumberFormat="0" applyAlignment="0" applyProtection="0">
      <alignment vertical="center"/>
    </xf>
    <xf numFmtId="0" fontId="11" fillId="25" borderId="0" applyNumberFormat="0" applyBorder="0" applyAlignment="0" applyProtection="0">
      <alignment vertical="center"/>
    </xf>
    <xf numFmtId="0" fontId="10" fillId="19" borderId="0" applyNumberFormat="0" applyBorder="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2" fillId="4" borderId="0" applyNumberFormat="0" applyBorder="0" applyAlignment="0" applyProtection="0">
      <alignment vertical="center"/>
    </xf>
    <xf numFmtId="0" fontId="15" fillId="8" borderId="0" applyNumberFormat="0" applyBorder="0" applyAlignment="0" applyProtection="0">
      <alignment vertical="center"/>
    </xf>
    <xf numFmtId="0" fontId="11" fillId="12" borderId="0" applyNumberFormat="0" applyBorder="0" applyAlignment="0" applyProtection="0">
      <alignment vertical="center"/>
    </xf>
    <xf numFmtId="0" fontId="10" fillId="22" borderId="0" applyNumberFormat="0" applyBorder="0" applyAlignment="0" applyProtection="0">
      <alignment vertical="center"/>
    </xf>
    <xf numFmtId="0" fontId="11" fillId="15" borderId="0" applyNumberFormat="0" applyBorder="0" applyAlignment="0" applyProtection="0">
      <alignment vertical="center"/>
    </xf>
    <xf numFmtId="0" fontId="11" fillId="18" borderId="0" applyNumberFormat="0" applyBorder="0" applyAlignment="0" applyProtection="0">
      <alignment vertical="center"/>
    </xf>
    <xf numFmtId="0" fontId="11" fillId="21" borderId="0" applyNumberFormat="0" applyBorder="0" applyAlignment="0" applyProtection="0">
      <alignment vertical="center"/>
    </xf>
    <xf numFmtId="0" fontId="11" fillId="27" borderId="0" applyNumberFormat="0" applyBorder="0" applyAlignment="0" applyProtection="0">
      <alignment vertical="center"/>
    </xf>
    <xf numFmtId="0" fontId="10" fillId="17" borderId="0" applyNumberFormat="0" applyBorder="0" applyAlignment="0" applyProtection="0">
      <alignment vertical="center"/>
    </xf>
    <xf numFmtId="0" fontId="10" fillId="26" borderId="0" applyNumberFormat="0" applyBorder="0" applyAlignment="0" applyProtection="0">
      <alignment vertical="center"/>
    </xf>
    <xf numFmtId="0" fontId="11" fillId="14" borderId="0" applyNumberFormat="0" applyBorder="0" applyAlignment="0" applyProtection="0">
      <alignment vertical="center"/>
    </xf>
    <xf numFmtId="0" fontId="11" fillId="29" borderId="0" applyNumberFormat="0" applyBorder="0" applyAlignment="0" applyProtection="0">
      <alignment vertical="center"/>
    </xf>
    <xf numFmtId="0" fontId="10" fillId="31" borderId="0" applyNumberFormat="0" applyBorder="0" applyAlignment="0" applyProtection="0">
      <alignment vertical="center"/>
    </xf>
    <xf numFmtId="0" fontId="11" fillId="24" borderId="0" applyNumberFormat="0" applyBorder="0" applyAlignment="0" applyProtection="0">
      <alignment vertical="center"/>
    </xf>
    <xf numFmtId="0" fontId="10" fillId="32" borderId="0" applyNumberFormat="0" applyBorder="0" applyAlignment="0" applyProtection="0">
      <alignment vertical="center"/>
    </xf>
    <xf numFmtId="0" fontId="10" fillId="28" borderId="0" applyNumberFormat="0" applyBorder="0" applyAlignment="0" applyProtection="0">
      <alignment vertical="center"/>
    </xf>
    <xf numFmtId="0" fontId="11" fillId="30" borderId="0" applyNumberFormat="0" applyBorder="0" applyAlignment="0" applyProtection="0">
      <alignment vertical="center"/>
    </xf>
    <xf numFmtId="0" fontId="10" fillId="11" borderId="0" applyNumberFormat="0" applyBorder="0" applyAlignment="0" applyProtection="0">
      <alignment vertical="center"/>
    </xf>
    <xf numFmtId="0" fontId="9" fillId="0" borderId="0">
      <alignment vertical="top"/>
    </xf>
    <xf numFmtId="0" fontId="29" fillId="0" borderId="0">
      <alignment vertical="center"/>
    </xf>
    <xf numFmtId="0" fontId="0" fillId="0" borderId="0"/>
  </cellStyleXfs>
  <cellXfs count="56">
    <xf numFmtId="0" fontId="0" fillId="0" borderId="0" xfId="0">
      <alignment vertical="center"/>
    </xf>
    <xf numFmtId="0" fontId="1" fillId="0" borderId="0" xfId="0" applyFont="1" applyFill="1">
      <alignment vertical="center"/>
    </xf>
    <xf numFmtId="0" fontId="2" fillId="0" borderId="0" xfId="0" applyFont="1" applyFill="1" applyAlignment="1">
      <alignment horizontal="center" vertical="center" wrapText="1"/>
    </xf>
    <xf numFmtId="0" fontId="2" fillId="0" borderId="0" xfId="0" applyFont="1" applyFill="1" applyAlignment="1">
      <alignment vertical="center" wrapText="1"/>
    </xf>
    <xf numFmtId="0" fontId="1" fillId="0" borderId="0" xfId="0" applyFont="1" applyFill="1" applyBorder="1">
      <alignment vertical="center"/>
    </xf>
    <xf numFmtId="0" fontId="3" fillId="0" borderId="0" xfId="0" applyFont="1" applyFill="1" applyAlignment="1">
      <alignment horizontal="center" vertical="center" wrapText="1"/>
    </xf>
    <xf numFmtId="49" fontId="1" fillId="0" borderId="0" xfId="0" applyNumberFormat="1" applyFont="1" applyFill="1" applyAlignment="1">
      <alignment vertical="center" wrapText="1"/>
    </xf>
    <xf numFmtId="0" fontId="1" fillId="0" borderId="0" xfId="0" applyFont="1" applyFill="1" applyAlignment="1">
      <alignment horizontal="center" vertical="center" wrapText="1"/>
    </xf>
    <xf numFmtId="0" fontId="1" fillId="0" borderId="0" xfId="0" applyFont="1" applyFill="1" applyAlignment="1">
      <alignment vertical="center" wrapText="1"/>
    </xf>
    <xf numFmtId="0" fontId="1" fillId="0" borderId="0" xfId="0" applyFont="1" applyFill="1" applyAlignment="1">
      <alignment horizontal="left" vertical="center" wrapText="1"/>
    </xf>
    <xf numFmtId="0" fontId="1" fillId="0" borderId="0" xfId="0" applyNumberFormat="1" applyFont="1" applyFill="1" applyAlignment="1">
      <alignment vertical="center" wrapText="1"/>
    </xf>
    <xf numFmtId="0" fontId="1" fillId="0" borderId="0" xfId="0" applyNumberFormat="1" applyFont="1" applyFill="1">
      <alignment vertical="center"/>
    </xf>
    <xf numFmtId="0" fontId="1" fillId="0" borderId="0" xfId="0" applyFont="1" applyFill="1" applyAlignment="1">
      <alignment horizontal="left" vertical="center"/>
    </xf>
    <xf numFmtId="0" fontId="1" fillId="0" borderId="0" xfId="0" applyFont="1" applyFill="1" applyAlignment="1">
      <alignment horizontal="center" vertical="center"/>
    </xf>
    <xf numFmtId="49" fontId="1" fillId="0" borderId="0" xfId="0" applyNumberFormat="1" applyFont="1" applyFill="1" applyAlignment="1">
      <alignment horizontal="center" vertical="center" wrapText="1"/>
    </xf>
    <xf numFmtId="0" fontId="4"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10" fontId="2" fillId="0" borderId="1" xfId="0" applyNumberFormat="1"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Fill="1" applyBorder="1" applyAlignment="1" applyProtection="1">
      <alignment horizontal="center" vertical="center" wrapText="1"/>
    </xf>
    <xf numFmtId="0" fontId="1" fillId="0" borderId="1" xfId="0" applyFont="1" applyFill="1" applyBorder="1" applyAlignment="1">
      <alignment horizontal="left" vertical="center" wrapText="1"/>
    </xf>
    <xf numFmtId="10" fontId="1" fillId="0" borderId="1"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0" fontId="1" fillId="0" borderId="1" xfId="0" applyFont="1" applyFill="1" applyBorder="1" applyAlignment="1" applyProtection="1">
      <alignment horizontal="left" vertical="center" wrapText="1"/>
    </xf>
    <xf numFmtId="0" fontId="2" fillId="0" borderId="1" xfId="0" applyFont="1" applyFill="1" applyBorder="1" applyAlignment="1">
      <alignment horizontal="left" vertical="center" wrapText="1"/>
    </xf>
    <xf numFmtId="0" fontId="1" fillId="0" borderId="1" xfId="0" applyFont="1" applyFill="1" applyBorder="1" applyAlignment="1">
      <alignment horizontal="justify" vertical="center" wrapText="1"/>
    </xf>
    <xf numFmtId="0" fontId="1" fillId="0" borderId="1" xfId="0" applyNumberFormat="1" applyFont="1" applyFill="1" applyBorder="1" applyAlignment="1">
      <alignment horizontal="center" vertical="center" wrapText="1"/>
    </xf>
    <xf numFmtId="0" fontId="1" fillId="0" borderId="1" xfId="0" applyFont="1" applyFill="1" applyBorder="1" applyAlignment="1">
      <alignment horizontal="justify" vertical="center" indent="2"/>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1" fillId="0" borderId="1" xfId="0" applyFont="1" applyFill="1" applyBorder="1">
      <alignment vertical="center"/>
    </xf>
    <xf numFmtId="176" fontId="3" fillId="0" borderId="1" xfId="0" applyNumberFormat="1" applyFont="1" applyFill="1" applyBorder="1" applyAlignment="1" applyProtection="1">
      <alignment horizontal="center" vertical="center" wrapText="1"/>
    </xf>
    <xf numFmtId="176" fontId="1" fillId="0" borderId="1" xfId="0" applyNumberFormat="1" applyFont="1" applyFill="1" applyBorder="1" applyAlignment="1" applyProtection="1">
      <alignment horizontal="center" vertical="center" wrapText="1"/>
    </xf>
    <xf numFmtId="0" fontId="1" fillId="0" borderId="1" xfId="52"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0" xfId="0" applyNumberFormat="1" applyFont="1" applyFill="1" applyAlignment="1">
      <alignment horizontal="center" vertical="center" wrapText="1"/>
    </xf>
    <xf numFmtId="0" fontId="2" fillId="0" borderId="1" xfId="0" applyNumberFormat="1" applyFont="1" applyFill="1" applyBorder="1" applyAlignment="1">
      <alignment horizontal="center" vertical="center" wrapText="1"/>
    </xf>
    <xf numFmtId="10" fontId="2"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1" fillId="0" borderId="1" xfId="0" applyNumberFormat="1" applyFont="1" applyFill="1" applyBorder="1" applyAlignment="1">
      <alignment horizontal="left" vertical="center" wrapText="1"/>
    </xf>
    <xf numFmtId="177" fontId="6"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52" applyFont="1" applyFill="1" applyBorder="1" applyAlignment="1">
      <alignment horizontal="left" vertical="center" wrapText="1"/>
    </xf>
    <xf numFmtId="0" fontId="1" fillId="0" borderId="1" xfId="0" applyNumberFormat="1" applyFont="1" applyFill="1" applyBorder="1" applyAlignment="1">
      <alignment horizontal="center" vertical="center"/>
    </xf>
    <xf numFmtId="178" fontId="1" fillId="0" borderId="1" xfId="0" applyNumberFormat="1" applyFont="1" applyFill="1" applyBorder="1" applyAlignment="1">
      <alignment horizontal="left" vertical="center" wrapText="1"/>
    </xf>
    <xf numFmtId="176" fontId="1" fillId="0" borderId="1" xfId="0" applyNumberFormat="1" applyFont="1" applyFill="1" applyBorder="1" applyAlignment="1">
      <alignment horizontal="left" vertical="center" wrapText="1"/>
    </xf>
    <xf numFmtId="0" fontId="2" fillId="0" borderId="1" xfId="0" applyFont="1" applyFill="1" applyBorder="1" applyAlignment="1">
      <alignment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_自治区下达塔城2007年财政扶贫资金项目下达计划表－1048万元" xfId="11"/>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105" xfId="50"/>
    <cellStyle name="常规 5" xfId="51"/>
    <cellStyle name="常规 4" xfId="52"/>
  </cellStyles>
  <tableStyles count="0" defaultTableStyle="TableStyleMedium9"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39"/>
  <sheetViews>
    <sheetView tabSelected="1" view="pageBreakPreview" zoomScale="70" zoomScaleNormal="40" workbookViewId="0">
      <pane xSplit="7" ySplit="8" topLeftCell="I19" activePane="bottomRight" state="frozen"/>
      <selection/>
      <selection pane="topRight"/>
      <selection pane="bottomLeft"/>
      <selection pane="bottomRight" activeCell="N19" sqref="N19"/>
    </sheetView>
  </sheetViews>
  <sheetFormatPr defaultColWidth="9" defaultRowHeight="18.75"/>
  <cols>
    <col min="1" max="1" width="5.89166666666667" style="6" customWidth="1"/>
    <col min="2" max="2" width="10.4583333333333" style="6" customWidth="1"/>
    <col min="3" max="3" width="17.875" style="7" customWidth="1"/>
    <col min="4" max="6" width="10" style="7" customWidth="1"/>
    <col min="7" max="7" width="18.7416666666667" style="7" customWidth="1"/>
    <col min="8" max="8" width="105.666666666667" style="8" customWidth="1"/>
    <col min="9" max="9" width="14.9916666666667" style="9" customWidth="1"/>
    <col min="10" max="10" width="14.825" style="8" customWidth="1"/>
    <col min="11" max="11" width="15.175" style="10" customWidth="1"/>
    <col min="12" max="12" width="13.5666666666667" style="1" customWidth="1"/>
    <col min="13" max="13" width="11.775" style="1" customWidth="1"/>
    <col min="14" max="14" width="12.1416666666667" style="1" customWidth="1"/>
    <col min="15" max="15" width="12.0333333333333" style="9" customWidth="1"/>
    <col min="16" max="16" width="9.99166666666667" style="1" customWidth="1"/>
    <col min="17" max="17" width="9.99166666666667" style="11" customWidth="1"/>
    <col min="18" max="19" width="50.775" style="12" customWidth="1"/>
    <col min="20" max="20" width="13.6333333333333" style="12" customWidth="1"/>
    <col min="21" max="21" width="12.0416666666667" style="13" customWidth="1"/>
    <col min="22" max="22" width="8.63333333333333" style="8" customWidth="1"/>
    <col min="23" max="16384" width="9" style="1"/>
  </cols>
  <sheetData>
    <row r="1" spans="1:3">
      <c r="A1" s="14" t="s">
        <v>0</v>
      </c>
      <c r="B1" s="14"/>
      <c r="C1" s="14"/>
    </row>
    <row r="2" s="1" customFormat="1" ht="64" customHeight="1" spans="1:22">
      <c r="A2" s="15" t="s">
        <v>1</v>
      </c>
      <c r="B2" s="15"/>
      <c r="C2" s="15"/>
      <c r="D2" s="15"/>
      <c r="E2" s="15"/>
      <c r="F2" s="15"/>
      <c r="G2" s="15"/>
      <c r="H2" s="15"/>
      <c r="I2" s="15"/>
      <c r="J2" s="15"/>
      <c r="K2" s="15"/>
      <c r="L2" s="15"/>
      <c r="M2" s="15"/>
      <c r="N2" s="15"/>
      <c r="O2" s="15"/>
      <c r="P2" s="15"/>
      <c r="Q2" s="41"/>
      <c r="R2" s="15"/>
      <c r="S2" s="15"/>
      <c r="T2" s="15"/>
      <c r="U2" s="15"/>
      <c r="V2" s="15"/>
    </row>
    <row r="3" s="2" customFormat="1" ht="41" customHeight="1" spans="1:22">
      <c r="A3" s="16" t="s">
        <v>2</v>
      </c>
      <c r="B3" s="16" t="s">
        <v>3</v>
      </c>
      <c r="C3" s="16" t="s">
        <v>4</v>
      </c>
      <c r="D3" s="16" t="s">
        <v>5</v>
      </c>
      <c r="E3" s="16" t="s">
        <v>6</v>
      </c>
      <c r="F3" s="16" t="s">
        <v>7</v>
      </c>
      <c r="G3" s="16" t="s">
        <v>8</v>
      </c>
      <c r="H3" s="16" t="s">
        <v>9</v>
      </c>
      <c r="I3" s="16" t="s">
        <v>10</v>
      </c>
      <c r="J3" s="31" t="s">
        <v>11</v>
      </c>
      <c r="K3" s="32"/>
      <c r="L3" s="31"/>
      <c r="M3" s="31"/>
      <c r="N3" s="31"/>
      <c r="O3" s="18"/>
      <c r="P3" s="31"/>
      <c r="Q3" s="42" t="s">
        <v>12</v>
      </c>
      <c r="R3" s="16" t="s">
        <v>13</v>
      </c>
      <c r="S3" s="16" t="s">
        <v>14</v>
      </c>
      <c r="T3" s="16" t="s">
        <v>15</v>
      </c>
      <c r="U3" s="16" t="s">
        <v>16</v>
      </c>
      <c r="V3" s="43" t="s">
        <v>17</v>
      </c>
    </row>
    <row r="4" s="2" customFormat="1" ht="40" customHeight="1" spans="1:22">
      <c r="A4" s="16"/>
      <c r="B4" s="16"/>
      <c r="C4" s="16"/>
      <c r="D4" s="16"/>
      <c r="E4" s="16"/>
      <c r="F4" s="16"/>
      <c r="G4" s="16"/>
      <c r="H4" s="16"/>
      <c r="I4" s="16"/>
      <c r="J4" s="31" t="s">
        <v>18</v>
      </c>
      <c r="K4" s="32"/>
      <c r="L4" s="31"/>
      <c r="M4" s="31"/>
      <c r="N4" s="31"/>
      <c r="O4" s="16" t="s">
        <v>19</v>
      </c>
      <c r="P4" s="31" t="s">
        <v>20</v>
      </c>
      <c r="Q4" s="42"/>
      <c r="R4" s="16"/>
      <c r="S4" s="16"/>
      <c r="T4" s="16"/>
      <c r="U4" s="16"/>
      <c r="V4" s="43"/>
    </row>
    <row r="5" s="2" customFormat="1" ht="54" customHeight="1" spans="1:22">
      <c r="A5" s="16"/>
      <c r="B5" s="16"/>
      <c r="C5" s="16"/>
      <c r="D5" s="16"/>
      <c r="E5" s="16"/>
      <c r="F5" s="16"/>
      <c r="G5" s="16"/>
      <c r="H5" s="16"/>
      <c r="I5" s="16"/>
      <c r="J5" s="31" t="s">
        <v>21</v>
      </c>
      <c r="K5" s="32" t="s">
        <v>22</v>
      </c>
      <c r="L5" s="31"/>
      <c r="M5" s="31" t="s">
        <v>23</v>
      </c>
      <c r="N5" s="31" t="s">
        <v>24</v>
      </c>
      <c r="O5" s="16"/>
      <c r="P5" s="31"/>
      <c r="Q5" s="42"/>
      <c r="R5" s="16"/>
      <c r="S5" s="16"/>
      <c r="T5" s="16"/>
      <c r="U5" s="16"/>
      <c r="V5" s="43"/>
    </row>
    <row r="6" s="2" customFormat="1" ht="66" customHeight="1" spans="1:22">
      <c r="A6" s="16"/>
      <c r="B6" s="16"/>
      <c r="C6" s="16"/>
      <c r="D6" s="16"/>
      <c r="E6" s="16"/>
      <c r="F6" s="16"/>
      <c r="G6" s="16"/>
      <c r="H6" s="16"/>
      <c r="I6" s="16"/>
      <c r="J6" s="31"/>
      <c r="K6" s="32" t="s">
        <v>25</v>
      </c>
      <c r="L6" s="31" t="s">
        <v>26</v>
      </c>
      <c r="M6" s="31"/>
      <c r="N6" s="31"/>
      <c r="O6" s="16"/>
      <c r="P6" s="31"/>
      <c r="Q6" s="42"/>
      <c r="R6" s="16"/>
      <c r="S6" s="16"/>
      <c r="T6" s="16"/>
      <c r="U6" s="16"/>
      <c r="V6" s="43"/>
    </row>
    <row r="7" s="3" customFormat="1" ht="36" customHeight="1" spans="1:22">
      <c r="A7" s="16" t="s">
        <v>27</v>
      </c>
      <c r="B7" s="16"/>
      <c r="C7" s="16"/>
      <c r="D7" s="16"/>
      <c r="E7" s="16"/>
      <c r="F7" s="16"/>
      <c r="G7" s="16"/>
      <c r="H7" s="16"/>
      <c r="I7" s="33">
        <f>SUM(I8+I23+I34+I36)</f>
        <v>20680</v>
      </c>
      <c r="J7" s="33">
        <f t="shared" ref="J7:P7" si="0">SUM(J8+J23+J34+J36)</f>
        <v>20680</v>
      </c>
      <c r="K7" s="33">
        <f t="shared" si="0"/>
        <v>10285</v>
      </c>
      <c r="L7" s="33">
        <f t="shared" si="0"/>
        <v>10010</v>
      </c>
      <c r="M7" s="33"/>
      <c r="N7" s="33">
        <f t="shared" si="0"/>
        <v>385</v>
      </c>
      <c r="O7" s="33"/>
      <c r="P7" s="33"/>
      <c r="Q7" s="42"/>
      <c r="R7" s="16"/>
      <c r="S7" s="16"/>
      <c r="T7" s="16"/>
      <c r="U7" s="16"/>
      <c r="V7" s="16"/>
    </row>
    <row r="8" s="3" customFormat="1" ht="36" customHeight="1" spans="1:22">
      <c r="A8" s="16" t="s">
        <v>28</v>
      </c>
      <c r="B8" s="16"/>
      <c r="C8" s="16"/>
      <c r="D8" s="16"/>
      <c r="E8" s="16"/>
      <c r="F8" s="16"/>
      <c r="G8" s="16"/>
      <c r="H8" s="17"/>
      <c r="I8" s="33">
        <f>SUM(I9:I22)</f>
        <v>14065.9</v>
      </c>
      <c r="J8" s="33">
        <f t="shared" ref="J8:P8" si="1">SUM(J9:J22)</f>
        <v>14065.9</v>
      </c>
      <c r="K8" s="33">
        <f t="shared" si="1"/>
        <v>7351.02</v>
      </c>
      <c r="L8" s="33">
        <f t="shared" si="1"/>
        <v>6714.88</v>
      </c>
      <c r="M8" s="33"/>
      <c r="N8" s="33"/>
      <c r="O8" s="33"/>
      <c r="P8" s="33"/>
      <c r="Q8" s="42"/>
      <c r="R8" s="27"/>
      <c r="S8" s="27"/>
      <c r="T8" s="27"/>
      <c r="U8" s="16"/>
      <c r="V8" s="16"/>
    </row>
    <row r="9" s="3" customFormat="1" ht="223" customHeight="1" spans="1:22">
      <c r="A9" s="18">
        <v>1</v>
      </c>
      <c r="B9" s="19" t="s">
        <v>29</v>
      </c>
      <c r="C9" s="18" t="s">
        <v>30</v>
      </c>
      <c r="D9" s="18" t="s">
        <v>31</v>
      </c>
      <c r="E9" s="18" t="s">
        <v>32</v>
      </c>
      <c r="F9" s="18" t="s">
        <v>33</v>
      </c>
      <c r="G9" s="18" t="s">
        <v>34</v>
      </c>
      <c r="H9" s="20" t="s">
        <v>35</v>
      </c>
      <c r="I9" s="34">
        <f t="shared" ref="I9:I22" si="2">J9+O9+P9</f>
        <v>4274.84</v>
      </c>
      <c r="J9" s="34">
        <f t="shared" ref="J9:J25" si="3">K9+L9+M9+N9</f>
        <v>4274.84</v>
      </c>
      <c r="K9" s="34">
        <v>4274.84</v>
      </c>
      <c r="L9" s="34"/>
      <c r="M9" s="34"/>
      <c r="N9" s="34"/>
      <c r="O9" s="34"/>
      <c r="P9" s="34"/>
      <c r="Q9" s="29">
        <v>46757</v>
      </c>
      <c r="R9" s="20" t="s">
        <v>36</v>
      </c>
      <c r="S9" s="20" t="s">
        <v>37</v>
      </c>
      <c r="T9" s="18" t="s">
        <v>38</v>
      </c>
      <c r="U9" s="18" t="s">
        <v>39</v>
      </c>
      <c r="V9" s="18"/>
    </row>
    <row r="10" s="3" customFormat="1" ht="141" customHeight="1" spans="1:22">
      <c r="A10" s="18">
        <v>2</v>
      </c>
      <c r="B10" s="19" t="s">
        <v>40</v>
      </c>
      <c r="C10" s="18" t="s">
        <v>41</v>
      </c>
      <c r="D10" s="18" t="s">
        <v>31</v>
      </c>
      <c r="E10" s="18" t="s">
        <v>32</v>
      </c>
      <c r="F10" s="18" t="s">
        <v>33</v>
      </c>
      <c r="G10" s="18" t="s">
        <v>34</v>
      </c>
      <c r="H10" s="20" t="s">
        <v>42</v>
      </c>
      <c r="I10" s="34">
        <f t="shared" si="2"/>
        <v>149.3</v>
      </c>
      <c r="J10" s="34">
        <f t="shared" si="3"/>
        <v>149.3</v>
      </c>
      <c r="K10" s="34">
        <v>149.3</v>
      </c>
      <c r="L10" s="34"/>
      <c r="M10" s="34"/>
      <c r="N10" s="34"/>
      <c r="O10" s="34"/>
      <c r="P10" s="34"/>
      <c r="Q10" s="29">
        <v>4649</v>
      </c>
      <c r="R10" s="20" t="s">
        <v>43</v>
      </c>
      <c r="S10" s="20" t="s">
        <v>44</v>
      </c>
      <c r="T10" s="18" t="s">
        <v>45</v>
      </c>
      <c r="U10" s="18" t="s">
        <v>46</v>
      </c>
      <c r="V10" s="18"/>
    </row>
    <row r="11" s="3" customFormat="1" ht="139" customHeight="1" spans="1:22">
      <c r="A11" s="18">
        <v>3</v>
      </c>
      <c r="B11" s="19" t="s">
        <v>47</v>
      </c>
      <c r="C11" s="18" t="s">
        <v>48</v>
      </c>
      <c r="D11" s="18" t="s">
        <v>31</v>
      </c>
      <c r="E11" s="18" t="s">
        <v>32</v>
      </c>
      <c r="F11" s="18" t="s">
        <v>33</v>
      </c>
      <c r="G11" s="18" t="s">
        <v>49</v>
      </c>
      <c r="H11" s="21" t="s">
        <v>50</v>
      </c>
      <c r="I11" s="34">
        <f t="shared" si="2"/>
        <v>8.46</v>
      </c>
      <c r="J11" s="34">
        <f t="shared" si="3"/>
        <v>8.46</v>
      </c>
      <c r="K11" s="34">
        <v>8.46</v>
      </c>
      <c r="L11" s="23"/>
      <c r="M11" s="23"/>
      <c r="N11" s="23"/>
      <c r="O11" s="34"/>
      <c r="P11" s="34"/>
      <c r="Q11" s="44">
        <v>3480</v>
      </c>
      <c r="R11" s="20" t="s">
        <v>51</v>
      </c>
      <c r="S11" s="20" t="s">
        <v>52</v>
      </c>
      <c r="T11" s="18" t="s">
        <v>53</v>
      </c>
      <c r="U11" s="18" t="s">
        <v>54</v>
      </c>
      <c r="V11" s="18"/>
    </row>
    <row r="12" s="2" customFormat="1" ht="137" customHeight="1" spans="1:22">
      <c r="A12" s="18">
        <v>4</v>
      </c>
      <c r="B12" s="19" t="s">
        <v>55</v>
      </c>
      <c r="C12" s="18" t="s">
        <v>56</v>
      </c>
      <c r="D12" s="18" t="s">
        <v>31</v>
      </c>
      <c r="E12" s="18" t="s">
        <v>32</v>
      </c>
      <c r="F12" s="19" t="s">
        <v>33</v>
      </c>
      <c r="G12" s="18" t="s">
        <v>57</v>
      </c>
      <c r="H12" s="20" t="s">
        <v>58</v>
      </c>
      <c r="I12" s="34">
        <f t="shared" si="2"/>
        <v>662</v>
      </c>
      <c r="J12" s="34">
        <f t="shared" si="3"/>
        <v>662</v>
      </c>
      <c r="K12" s="18">
        <v>662</v>
      </c>
      <c r="L12" s="18"/>
      <c r="M12" s="18"/>
      <c r="N12" s="18"/>
      <c r="O12" s="18"/>
      <c r="P12" s="18"/>
      <c r="Q12" s="29">
        <v>1160</v>
      </c>
      <c r="R12" s="20" t="s">
        <v>59</v>
      </c>
      <c r="S12" s="20" t="s">
        <v>60</v>
      </c>
      <c r="T12" s="18" t="s">
        <v>61</v>
      </c>
      <c r="U12" s="18" t="s">
        <v>62</v>
      </c>
      <c r="V12" s="18"/>
    </row>
    <row r="13" s="2" customFormat="1" ht="129" customHeight="1" spans="1:22">
      <c r="A13" s="18">
        <v>5</v>
      </c>
      <c r="B13" s="18" t="s">
        <v>63</v>
      </c>
      <c r="C13" s="22" t="s">
        <v>64</v>
      </c>
      <c r="D13" s="19" t="s">
        <v>31</v>
      </c>
      <c r="E13" s="22" t="s">
        <v>65</v>
      </c>
      <c r="F13" s="22" t="s">
        <v>33</v>
      </c>
      <c r="G13" s="22" t="s">
        <v>66</v>
      </c>
      <c r="H13" s="22" t="s">
        <v>67</v>
      </c>
      <c r="I13" s="34">
        <f t="shared" si="2"/>
        <v>466.8</v>
      </c>
      <c r="J13" s="34">
        <f t="shared" si="3"/>
        <v>466.8</v>
      </c>
      <c r="K13" s="18">
        <v>466.8</v>
      </c>
      <c r="L13" s="18"/>
      <c r="M13" s="18"/>
      <c r="N13" s="18"/>
      <c r="O13" s="18"/>
      <c r="P13" s="18"/>
      <c r="Q13" s="29">
        <v>18000</v>
      </c>
      <c r="R13" s="20" t="s">
        <v>68</v>
      </c>
      <c r="S13" s="20" t="s">
        <v>69</v>
      </c>
      <c r="T13" s="20" t="s">
        <v>70</v>
      </c>
      <c r="U13" s="18" t="s">
        <v>71</v>
      </c>
      <c r="V13" s="18"/>
    </row>
    <row r="14" s="3" customFormat="1" ht="107" customHeight="1" spans="1:22">
      <c r="A14" s="18">
        <v>6</v>
      </c>
      <c r="B14" s="19" t="s">
        <v>72</v>
      </c>
      <c r="C14" s="18" t="s">
        <v>73</v>
      </c>
      <c r="D14" s="18" t="s">
        <v>31</v>
      </c>
      <c r="E14" s="18" t="s">
        <v>32</v>
      </c>
      <c r="F14" s="19" t="s">
        <v>33</v>
      </c>
      <c r="G14" s="18" t="s">
        <v>74</v>
      </c>
      <c r="H14" s="23" t="s">
        <v>75</v>
      </c>
      <c r="I14" s="34">
        <f t="shared" si="2"/>
        <v>1198.78</v>
      </c>
      <c r="J14" s="34">
        <f t="shared" si="3"/>
        <v>1198.78</v>
      </c>
      <c r="K14" s="34">
        <v>1198.78</v>
      </c>
      <c r="L14" s="34"/>
      <c r="M14" s="34"/>
      <c r="N14" s="34"/>
      <c r="O14" s="34"/>
      <c r="P14" s="34"/>
      <c r="Q14" s="29">
        <v>95</v>
      </c>
      <c r="R14" s="45" t="s">
        <v>76</v>
      </c>
      <c r="S14" s="22" t="s">
        <v>77</v>
      </c>
      <c r="T14" s="46" t="s">
        <v>78</v>
      </c>
      <c r="U14" s="18" t="s">
        <v>79</v>
      </c>
      <c r="V14" s="18"/>
    </row>
    <row r="15" s="3" customFormat="1" ht="233" customHeight="1" spans="1:22">
      <c r="A15" s="18">
        <v>7</v>
      </c>
      <c r="B15" s="19" t="s">
        <v>80</v>
      </c>
      <c r="C15" s="18" t="s">
        <v>81</v>
      </c>
      <c r="D15" s="18" t="s">
        <v>31</v>
      </c>
      <c r="E15" s="18" t="s">
        <v>32</v>
      </c>
      <c r="F15" s="18" t="s">
        <v>33</v>
      </c>
      <c r="G15" s="18" t="s">
        <v>82</v>
      </c>
      <c r="H15" s="20" t="s">
        <v>83</v>
      </c>
      <c r="I15" s="34">
        <f t="shared" si="2"/>
        <v>366.84</v>
      </c>
      <c r="J15" s="34">
        <f t="shared" si="3"/>
        <v>366.84</v>
      </c>
      <c r="K15" s="35">
        <v>366.84</v>
      </c>
      <c r="L15" s="35"/>
      <c r="M15" s="35"/>
      <c r="N15" s="35"/>
      <c r="O15" s="35"/>
      <c r="P15" s="35"/>
      <c r="Q15" s="47">
        <v>1100</v>
      </c>
      <c r="R15" s="48" t="s">
        <v>84</v>
      </c>
      <c r="S15" s="48" t="s">
        <v>85</v>
      </c>
      <c r="T15" s="48" t="s">
        <v>86</v>
      </c>
      <c r="U15" s="49" t="s">
        <v>87</v>
      </c>
      <c r="V15" s="49"/>
    </row>
    <row r="16" s="1" customFormat="1" ht="128" customHeight="1" spans="1:22">
      <c r="A16" s="18">
        <v>8</v>
      </c>
      <c r="B16" s="19" t="s">
        <v>88</v>
      </c>
      <c r="C16" s="24" t="s">
        <v>89</v>
      </c>
      <c r="D16" s="19" t="s">
        <v>90</v>
      </c>
      <c r="E16" s="19" t="s">
        <v>91</v>
      </c>
      <c r="F16" s="24" t="s">
        <v>33</v>
      </c>
      <c r="G16" s="19" t="s">
        <v>92</v>
      </c>
      <c r="H16" s="25" t="s">
        <v>93</v>
      </c>
      <c r="I16" s="34">
        <f t="shared" si="2"/>
        <v>78</v>
      </c>
      <c r="J16" s="34">
        <f t="shared" si="3"/>
        <v>78</v>
      </c>
      <c r="K16" s="19">
        <v>78</v>
      </c>
      <c r="L16" s="36"/>
      <c r="M16" s="36"/>
      <c r="N16" s="36"/>
      <c r="O16" s="36"/>
      <c r="P16" s="36"/>
      <c r="Q16" s="50">
        <v>106</v>
      </c>
      <c r="R16" s="26" t="s">
        <v>94</v>
      </c>
      <c r="S16" s="26" t="s">
        <v>95</v>
      </c>
      <c r="T16" s="24" t="s">
        <v>96</v>
      </c>
      <c r="U16" s="19" t="s">
        <v>97</v>
      </c>
      <c r="V16" s="19"/>
    </row>
    <row r="17" s="4" customFormat="1" ht="237" customHeight="1" spans="1:22">
      <c r="A17" s="18">
        <v>9</v>
      </c>
      <c r="B17" s="19" t="s">
        <v>98</v>
      </c>
      <c r="C17" s="24" t="s">
        <v>99</v>
      </c>
      <c r="D17" s="19" t="s">
        <v>31</v>
      </c>
      <c r="E17" s="19" t="s">
        <v>100</v>
      </c>
      <c r="F17" s="24" t="s">
        <v>33</v>
      </c>
      <c r="G17" s="19" t="s">
        <v>101</v>
      </c>
      <c r="H17" s="25" t="s">
        <v>102</v>
      </c>
      <c r="I17" s="34">
        <f t="shared" si="2"/>
        <v>146</v>
      </c>
      <c r="J17" s="34">
        <f t="shared" si="3"/>
        <v>146</v>
      </c>
      <c r="K17" s="19">
        <v>146</v>
      </c>
      <c r="L17" s="24"/>
      <c r="M17" s="19"/>
      <c r="N17" s="19"/>
      <c r="O17" s="24"/>
      <c r="P17" s="19"/>
      <c r="Q17" s="24">
        <v>960</v>
      </c>
      <c r="R17" s="26" t="s">
        <v>103</v>
      </c>
      <c r="S17" s="26" t="s">
        <v>104</v>
      </c>
      <c r="T17" s="24" t="s">
        <v>96</v>
      </c>
      <c r="U17" s="19" t="s">
        <v>97</v>
      </c>
      <c r="V17" s="19"/>
    </row>
    <row r="18" s="4" customFormat="1" ht="154" customHeight="1" spans="1:22">
      <c r="A18" s="18">
        <v>10</v>
      </c>
      <c r="B18" s="19" t="s">
        <v>105</v>
      </c>
      <c r="C18" s="24" t="s">
        <v>106</v>
      </c>
      <c r="D18" s="19" t="s">
        <v>90</v>
      </c>
      <c r="E18" s="19" t="s">
        <v>107</v>
      </c>
      <c r="F18" s="24" t="s">
        <v>33</v>
      </c>
      <c r="G18" s="19" t="s">
        <v>108</v>
      </c>
      <c r="H18" s="26" t="s">
        <v>109</v>
      </c>
      <c r="I18" s="34">
        <f t="shared" si="2"/>
        <v>1134.55</v>
      </c>
      <c r="J18" s="34">
        <f t="shared" si="3"/>
        <v>1134.55</v>
      </c>
      <c r="K18" s="24"/>
      <c r="L18" s="37">
        <v>1134.55</v>
      </c>
      <c r="M18" s="19"/>
      <c r="N18" s="19"/>
      <c r="O18" s="24"/>
      <c r="P18" s="19"/>
      <c r="Q18" s="24">
        <v>1053</v>
      </c>
      <c r="R18" s="26" t="s">
        <v>110</v>
      </c>
      <c r="S18" s="26" t="s">
        <v>111</v>
      </c>
      <c r="T18" s="24" t="s">
        <v>96</v>
      </c>
      <c r="U18" s="19" t="s">
        <v>97</v>
      </c>
      <c r="V18" s="19"/>
    </row>
    <row r="19" s="3" customFormat="1" ht="167" customHeight="1" spans="1:22">
      <c r="A19" s="18">
        <v>11</v>
      </c>
      <c r="B19" s="19" t="s">
        <v>112</v>
      </c>
      <c r="C19" s="18" t="s">
        <v>113</v>
      </c>
      <c r="D19" s="20" t="s">
        <v>114</v>
      </c>
      <c r="E19" s="20" t="s">
        <v>115</v>
      </c>
      <c r="F19" s="20" t="s">
        <v>33</v>
      </c>
      <c r="G19" s="18" t="s">
        <v>116</v>
      </c>
      <c r="H19" s="21" t="s">
        <v>117</v>
      </c>
      <c r="I19" s="34">
        <f t="shared" si="2"/>
        <v>875</v>
      </c>
      <c r="J19" s="34">
        <f t="shared" si="3"/>
        <v>875</v>
      </c>
      <c r="K19" s="34"/>
      <c r="L19" s="34">
        <v>875</v>
      </c>
      <c r="M19" s="34"/>
      <c r="N19" s="34"/>
      <c r="O19" s="34"/>
      <c r="P19" s="34"/>
      <c r="Q19" s="44">
        <v>150</v>
      </c>
      <c r="R19" s="20" t="s">
        <v>118</v>
      </c>
      <c r="S19" s="20" t="s">
        <v>119</v>
      </c>
      <c r="T19" s="18" t="s">
        <v>120</v>
      </c>
      <c r="U19" s="18" t="s">
        <v>121</v>
      </c>
      <c r="V19" s="18"/>
    </row>
    <row r="20" s="2" customFormat="1" ht="107" customHeight="1" spans="1:22">
      <c r="A20" s="18">
        <v>12</v>
      </c>
      <c r="B20" s="18" t="s">
        <v>122</v>
      </c>
      <c r="C20" s="18" t="s">
        <v>123</v>
      </c>
      <c r="D20" s="18" t="s">
        <v>124</v>
      </c>
      <c r="E20" s="18" t="s">
        <v>115</v>
      </c>
      <c r="F20" s="18" t="s">
        <v>125</v>
      </c>
      <c r="G20" s="18" t="s">
        <v>126</v>
      </c>
      <c r="H20" s="20" t="s">
        <v>127</v>
      </c>
      <c r="I20" s="34">
        <f t="shared" si="2"/>
        <v>2357</v>
      </c>
      <c r="J20" s="34">
        <f t="shared" si="3"/>
        <v>2357</v>
      </c>
      <c r="K20" s="34"/>
      <c r="L20" s="18">
        <v>2357</v>
      </c>
      <c r="M20" s="34"/>
      <c r="N20" s="34"/>
      <c r="O20" s="34"/>
      <c r="P20" s="34"/>
      <c r="Q20" s="44">
        <v>24</v>
      </c>
      <c r="R20" s="20" t="s">
        <v>128</v>
      </c>
      <c r="S20" s="20" t="s">
        <v>129</v>
      </c>
      <c r="T20" s="18" t="s">
        <v>130</v>
      </c>
      <c r="U20" s="18" t="s">
        <v>131</v>
      </c>
      <c r="V20" s="18"/>
    </row>
    <row r="21" s="2" customFormat="1" ht="139" customHeight="1" spans="1:22">
      <c r="A21" s="18">
        <v>13</v>
      </c>
      <c r="B21" s="19" t="s">
        <v>132</v>
      </c>
      <c r="C21" s="18" t="s">
        <v>133</v>
      </c>
      <c r="D21" s="18" t="s">
        <v>90</v>
      </c>
      <c r="E21" s="18" t="s">
        <v>32</v>
      </c>
      <c r="F21" s="18" t="s">
        <v>125</v>
      </c>
      <c r="G21" s="18" t="s">
        <v>134</v>
      </c>
      <c r="H21" s="20" t="s">
        <v>135</v>
      </c>
      <c r="I21" s="34">
        <f t="shared" si="2"/>
        <v>1818.23</v>
      </c>
      <c r="J21" s="34">
        <f t="shared" si="3"/>
        <v>1818.23</v>
      </c>
      <c r="K21" s="34"/>
      <c r="L21" s="18">
        <v>1818.23</v>
      </c>
      <c r="M21" s="34"/>
      <c r="N21" s="34"/>
      <c r="O21" s="34"/>
      <c r="P21" s="34"/>
      <c r="Q21" s="44">
        <v>17</v>
      </c>
      <c r="R21" s="20" t="s">
        <v>128</v>
      </c>
      <c r="S21" s="20" t="s">
        <v>129</v>
      </c>
      <c r="T21" s="18" t="s">
        <v>130</v>
      </c>
      <c r="U21" s="18" t="s">
        <v>131</v>
      </c>
      <c r="V21" s="18"/>
    </row>
    <row r="22" s="2" customFormat="1" ht="121" customHeight="1" spans="1:22">
      <c r="A22" s="18">
        <v>14</v>
      </c>
      <c r="B22" s="19" t="s">
        <v>136</v>
      </c>
      <c r="C22" s="18" t="s">
        <v>137</v>
      </c>
      <c r="D22" s="18" t="s">
        <v>90</v>
      </c>
      <c r="E22" s="18" t="s">
        <v>32</v>
      </c>
      <c r="F22" s="18" t="s">
        <v>33</v>
      </c>
      <c r="G22" s="18" t="s">
        <v>138</v>
      </c>
      <c r="H22" s="20" t="s">
        <v>139</v>
      </c>
      <c r="I22" s="34">
        <f t="shared" si="2"/>
        <v>530.1</v>
      </c>
      <c r="J22" s="34">
        <f t="shared" si="3"/>
        <v>530.1</v>
      </c>
      <c r="K22" s="34"/>
      <c r="L22" s="18">
        <f>542.1-12</f>
        <v>530.1</v>
      </c>
      <c r="M22" s="34"/>
      <c r="N22" s="34"/>
      <c r="O22" s="34"/>
      <c r="P22" s="34"/>
      <c r="Q22" s="44">
        <v>8</v>
      </c>
      <c r="R22" s="20" t="s">
        <v>128</v>
      </c>
      <c r="S22" s="20" t="s">
        <v>129</v>
      </c>
      <c r="T22" s="18" t="s">
        <v>130</v>
      </c>
      <c r="U22" s="18" t="s">
        <v>131</v>
      </c>
      <c r="V22" s="18"/>
    </row>
    <row r="23" s="2" customFormat="1" ht="56" customHeight="1" spans="1:22">
      <c r="A23" s="16" t="s">
        <v>140</v>
      </c>
      <c r="B23" s="16"/>
      <c r="C23" s="16"/>
      <c r="D23" s="16"/>
      <c r="E23" s="16"/>
      <c r="F23" s="16"/>
      <c r="G23" s="16"/>
      <c r="H23" s="27"/>
      <c r="I23" s="33">
        <f>SUM(I24:I33)</f>
        <v>3265.6</v>
      </c>
      <c r="J23" s="33">
        <f t="shared" ref="J23:P23" si="4">SUM(J24:J33)</f>
        <v>3265.6</v>
      </c>
      <c r="K23" s="33"/>
      <c r="L23" s="33">
        <f t="shared" si="4"/>
        <v>2880.6</v>
      </c>
      <c r="M23" s="33"/>
      <c r="N23" s="33">
        <f t="shared" si="4"/>
        <v>385</v>
      </c>
      <c r="O23" s="33"/>
      <c r="P23" s="33"/>
      <c r="Q23" s="42"/>
      <c r="R23" s="27"/>
      <c r="S23" s="27"/>
      <c r="T23" s="27"/>
      <c r="U23" s="16"/>
      <c r="V23" s="16"/>
    </row>
    <row r="24" s="4" customFormat="1" ht="133" customHeight="1" spans="1:22">
      <c r="A24" s="19">
        <v>15</v>
      </c>
      <c r="B24" s="19" t="s">
        <v>141</v>
      </c>
      <c r="C24" s="24" t="s">
        <v>142</v>
      </c>
      <c r="D24" s="18" t="s">
        <v>143</v>
      </c>
      <c r="E24" s="18" t="s">
        <v>144</v>
      </c>
      <c r="F24" s="24" t="s">
        <v>33</v>
      </c>
      <c r="G24" s="19" t="s">
        <v>145</v>
      </c>
      <c r="H24" s="26" t="s">
        <v>146</v>
      </c>
      <c r="I24" s="34">
        <f>J24+O24+P24</f>
        <v>385</v>
      </c>
      <c r="J24" s="34">
        <f>K24+L24+M24+N24</f>
        <v>385</v>
      </c>
      <c r="K24" s="19"/>
      <c r="L24" s="24"/>
      <c r="M24" s="19"/>
      <c r="N24" s="38">
        <v>385</v>
      </c>
      <c r="O24" s="24"/>
      <c r="P24" s="19"/>
      <c r="Q24" s="24">
        <v>1658</v>
      </c>
      <c r="R24" s="26" t="s">
        <v>147</v>
      </c>
      <c r="S24" s="26" t="s">
        <v>148</v>
      </c>
      <c r="T24" s="24" t="s">
        <v>96</v>
      </c>
      <c r="U24" s="19" t="s">
        <v>97</v>
      </c>
      <c r="V24" s="19"/>
    </row>
    <row r="25" s="2" customFormat="1" ht="129" customHeight="1" spans="1:22">
      <c r="A25" s="19">
        <v>16</v>
      </c>
      <c r="B25" s="19" t="s">
        <v>149</v>
      </c>
      <c r="C25" s="19" t="s">
        <v>150</v>
      </c>
      <c r="D25" s="18" t="s">
        <v>151</v>
      </c>
      <c r="E25" s="18" t="s">
        <v>152</v>
      </c>
      <c r="F25" s="18" t="s">
        <v>33</v>
      </c>
      <c r="G25" s="19" t="s">
        <v>153</v>
      </c>
      <c r="H25" s="23" t="s">
        <v>154</v>
      </c>
      <c r="I25" s="34">
        <f t="shared" ref="I25:I33" si="5">J25+O25+P25</f>
        <v>371</v>
      </c>
      <c r="J25" s="34">
        <f t="shared" ref="J25:J33" si="6">K25+L25+M25+N25</f>
        <v>371</v>
      </c>
      <c r="K25" s="18"/>
      <c r="L25" s="18">
        <v>371</v>
      </c>
      <c r="M25" s="39"/>
      <c r="N25" s="39"/>
      <c r="O25" s="39"/>
      <c r="P25" s="39"/>
      <c r="Q25" s="40">
        <v>357</v>
      </c>
      <c r="R25" s="46" t="s">
        <v>155</v>
      </c>
      <c r="S25" s="20" t="s">
        <v>156</v>
      </c>
      <c r="T25" s="46" t="s">
        <v>78</v>
      </c>
      <c r="U25" s="18" t="s">
        <v>79</v>
      </c>
      <c r="V25" s="51"/>
    </row>
    <row r="26" s="2" customFormat="1" ht="96" customHeight="1" spans="1:22">
      <c r="A26" s="19">
        <v>17</v>
      </c>
      <c r="B26" s="19" t="s">
        <v>157</v>
      </c>
      <c r="C26" s="18" t="s">
        <v>158</v>
      </c>
      <c r="D26" s="18" t="s">
        <v>151</v>
      </c>
      <c r="E26" s="18" t="s">
        <v>152</v>
      </c>
      <c r="F26" s="18" t="s">
        <v>33</v>
      </c>
      <c r="G26" s="18" t="s">
        <v>159</v>
      </c>
      <c r="H26" s="20" t="s">
        <v>160</v>
      </c>
      <c r="I26" s="34">
        <f t="shared" si="5"/>
        <v>295</v>
      </c>
      <c r="J26" s="34">
        <f t="shared" si="6"/>
        <v>295</v>
      </c>
      <c r="K26" s="18"/>
      <c r="L26" s="29">
        <v>295</v>
      </c>
      <c r="M26" s="18"/>
      <c r="N26" s="18"/>
      <c r="O26" s="18"/>
      <c r="P26" s="18"/>
      <c r="Q26" s="18">
        <v>1806</v>
      </c>
      <c r="R26" s="46" t="s">
        <v>161</v>
      </c>
      <c r="S26" s="46" t="s">
        <v>162</v>
      </c>
      <c r="T26" s="18" t="s">
        <v>163</v>
      </c>
      <c r="U26" s="18" t="s">
        <v>164</v>
      </c>
      <c r="V26" s="40"/>
    </row>
    <row r="27" s="2" customFormat="1" ht="99" customHeight="1" spans="1:22">
      <c r="A27" s="19">
        <v>18</v>
      </c>
      <c r="B27" s="19" t="s">
        <v>165</v>
      </c>
      <c r="C27" s="18" t="s">
        <v>166</v>
      </c>
      <c r="D27" s="18" t="s">
        <v>151</v>
      </c>
      <c r="E27" s="18" t="s">
        <v>152</v>
      </c>
      <c r="F27" s="18" t="s">
        <v>33</v>
      </c>
      <c r="G27" s="18" t="s">
        <v>167</v>
      </c>
      <c r="H27" s="20" t="s">
        <v>168</v>
      </c>
      <c r="I27" s="34">
        <f t="shared" si="5"/>
        <v>165</v>
      </c>
      <c r="J27" s="34">
        <f t="shared" si="6"/>
        <v>165</v>
      </c>
      <c r="K27" s="18"/>
      <c r="L27" s="18">
        <v>165</v>
      </c>
      <c r="M27" s="39"/>
      <c r="N27" s="39"/>
      <c r="O27" s="39"/>
      <c r="P27" s="39"/>
      <c r="Q27" s="50">
        <v>576</v>
      </c>
      <c r="R27" s="46" t="s">
        <v>169</v>
      </c>
      <c r="S27" s="46" t="s">
        <v>170</v>
      </c>
      <c r="T27" s="20" t="s">
        <v>171</v>
      </c>
      <c r="U27" s="18" t="s">
        <v>172</v>
      </c>
      <c r="V27" s="51"/>
    </row>
    <row r="28" s="2" customFormat="1" ht="110" customHeight="1" spans="1:22">
      <c r="A28" s="19">
        <v>19</v>
      </c>
      <c r="B28" s="19" t="s">
        <v>173</v>
      </c>
      <c r="C28" s="18" t="s">
        <v>174</v>
      </c>
      <c r="D28" s="18" t="s">
        <v>151</v>
      </c>
      <c r="E28" s="18" t="s">
        <v>152</v>
      </c>
      <c r="F28" s="18" t="s">
        <v>33</v>
      </c>
      <c r="G28" s="18" t="s">
        <v>175</v>
      </c>
      <c r="H28" s="20" t="s">
        <v>176</v>
      </c>
      <c r="I28" s="34">
        <f t="shared" si="5"/>
        <v>350</v>
      </c>
      <c r="J28" s="34">
        <f t="shared" si="6"/>
        <v>350</v>
      </c>
      <c r="K28" s="18"/>
      <c r="L28" s="18">
        <v>350</v>
      </c>
      <c r="M28" s="39"/>
      <c r="N28" s="39"/>
      <c r="O28" s="39"/>
      <c r="P28" s="39"/>
      <c r="Q28" s="52">
        <v>1645</v>
      </c>
      <c r="R28" s="46" t="s">
        <v>155</v>
      </c>
      <c r="S28" s="20" t="s">
        <v>177</v>
      </c>
      <c r="T28" s="46" t="s">
        <v>178</v>
      </c>
      <c r="U28" s="18" t="s">
        <v>179</v>
      </c>
      <c r="V28" s="51"/>
    </row>
    <row r="29" s="2" customFormat="1" ht="115" customHeight="1" spans="1:22">
      <c r="A29" s="19">
        <v>20</v>
      </c>
      <c r="B29" s="19" t="s">
        <v>180</v>
      </c>
      <c r="C29" s="18" t="s">
        <v>181</v>
      </c>
      <c r="D29" s="18" t="s">
        <v>151</v>
      </c>
      <c r="E29" s="18" t="s">
        <v>152</v>
      </c>
      <c r="F29" s="18" t="s">
        <v>33</v>
      </c>
      <c r="G29" s="18" t="s">
        <v>182</v>
      </c>
      <c r="H29" s="20" t="s">
        <v>183</v>
      </c>
      <c r="I29" s="34">
        <f t="shared" si="5"/>
        <v>189</v>
      </c>
      <c r="J29" s="34">
        <f t="shared" si="6"/>
        <v>189</v>
      </c>
      <c r="K29" s="18"/>
      <c r="L29" s="18">
        <v>189</v>
      </c>
      <c r="M29" s="39"/>
      <c r="N29" s="39"/>
      <c r="O29" s="39"/>
      <c r="P29" s="39"/>
      <c r="Q29" s="52">
        <v>540</v>
      </c>
      <c r="R29" s="46" t="s">
        <v>155</v>
      </c>
      <c r="S29" s="20" t="s">
        <v>184</v>
      </c>
      <c r="T29" s="46" t="s">
        <v>185</v>
      </c>
      <c r="U29" s="18" t="s">
        <v>186</v>
      </c>
      <c r="V29" s="51"/>
    </row>
    <row r="30" s="2" customFormat="1" ht="130" customHeight="1" spans="1:22">
      <c r="A30" s="19">
        <v>21</v>
      </c>
      <c r="B30" s="19" t="s">
        <v>187</v>
      </c>
      <c r="C30" s="18" t="s">
        <v>188</v>
      </c>
      <c r="D30" s="18" t="s">
        <v>151</v>
      </c>
      <c r="E30" s="18" t="s">
        <v>152</v>
      </c>
      <c r="F30" s="18" t="s">
        <v>33</v>
      </c>
      <c r="G30" s="18" t="s">
        <v>189</v>
      </c>
      <c r="H30" s="20" t="s">
        <v>190</v>
      </c>
      <c r="I30" s="34">
        <f t="shared" si="5"/>
        <v>723.3</v>
      </c>
      <c r="J30" s="34">
        <f t="shared" si="6"/>
        <v>723.3</v>
      </c>
      <c r="K30" s="18"/>
      <c r="L30" s="18">
        <v>723.3</v>
      </c>
      <c r="M30" s="39"/>
      <c r="N30" s="39"/>
      <c r="O30" s="39"/>
      <c r="P30" s="39"/>
      <c r="Q30" s="52">
        <v>5385</v>
      </c>
      <c r="R30" s="20" t="s">
        <v>155</v>
      </c>
      <c r="S30" s="20" t="s">
        <v>191</v>
      </c>
      <c r="T30" s="20" t="s">
        <v>192</v>
      </c>
      <c r="U30" s="18" t="s">
        <v>193</v>
      </c>
      <c r="V30" s="51"/>
    </row>
    <row r="31" s="2" customFormat="1" ht="121" customHeight="1" spans="1:22">
      <c r="A31" s="19">
        <v>22</v>
      </c>
      <c r="B31" s="19" t="s">
        <v>194</v>
      </c>
      <c r="C31" s="18" t="s">
        <v>195</v>
      </c>
      <c r="D31" s="18" t="s">
        <v>151</v>
      </c>
      <c r="E31" s="18" t="s">
        <v>152</v>
      </c>
      <c r="F31" s="18" t="s">
        <v>33</v>
      </c>
      <c r="G31" s="18" t="s">
        <v>196</v>
      </c>
      <c r="H31" s="20" t="s">
        <v>197</v>
      </c>
      <c r="I31" s="34">
        <f t="shared" si="5"/>
        <v>275.3</v>
      </c>
      <c r="J31" s="34">
        <f t="shared" si="6"/>
        <v>275.3</v>
      </c>
      <c r="K31" s="18"/>
      <c r="L31" s="18">
        <f>287.97-12.67</f>
        <v>275.3</v>
      </c>
      <c r="M31" s="39"/>
      <c r="N31" s="39"/>
      <c r="O31" s="39"/>
      <c r="P31" s="39"/>
      <c r="Q31" s="52">
        <v>2254</v>
      </c>
      <c r="R31" s="53" t="s">
        <v>155</v>
      </c>
      <c r="S31" s="20" t="s">
        <v>198</v>
      </c>
      <c r="T31" s="20" t="s">
        <v>199</v>
      </c>
      <c r="U31" s="18" t="s">
        <v>200</v>
      </c>
      <c r="V31" s="51"/>
    </row>
    <row r="32" s="2" customFormat="1" ht="107" customHeight="1" spans="1:22">
      <c r="A32" s="19">
        <v>23</v>
      </c>
      <c r="B32" s="19" t="s">
        <v>201</v>
      </c>
      <c r="C32" s="18" t="s">
        <v>202</v>
      </c>
      <c r="D32" s="18" t="s">
        <v>151</v>
      </c>
      <c r="E32" s="18" t="s">
        <v>152</v>
      </c>
      <c r="F32" s="18" t="s">
        <v>33</v>
      </c>
      <c r="G32" s="18" t="s">
        <v>203</v>
      </c>
      <c r="H32" s="20" t="s">
        <v>204</v>
      </c>
      <c r="I32" s="34">
        <f t="shared" si="5"/>
        <v>232</v>
      </c>
      <c r="J32" s="34">
        <f t="shared" si="6"/>
        <v>232</v>
      </c>
      <c r="K32" s="18"/>
      <c r="L32" s="18">
        <v>232</v>
      </c>
      <c r="M32" s="39"/>
      <c r="N32" s="39"/>
      <c r="O32" s="39"/>
      <c r="P32" s="39"/>
      <c r="Q32" s="52">
        <v>1020</v>
      </c>
      <c r="R32" s="54" t="s">
        <v>205</v>
      </c>
      <c r="S32" s="20" t="s">
        <v>206</v>
      </c>
      <c r="T32" s="46" t="s">
        <v>207</v>
      </c>
      <c r="U32" s="18" t="s">
        <v>208</v>
      </c>
      <c r="V32" s="51"/>
    </row>
    <row r="33" s="5" customFormat="1" ht="99" customHeight="1" spans="1:22">
      <c r="A33" s="19">
        <v>24</v>
      </c>
      <c r="B33" s="19" t="s">
        <v>209</v>
      </c>
      <c r="C33" s="19" t="s">
        <v>210</v>
      </c>
      <c r="D33" s="19" t="s">
        <v>151</v>
      </c>
      <c r="E33" s="24" t="s">
        <v>152</v>
      </c>
      <c r="F33" s="19" t="s">
        <v>33</v>
      </c>
      <c r="G33" s="19" t="s">
        <v>211</v>
      </c>
      <c r="H33" s="28" t="s">
        <v>212</v>
      </c>
      <c r="I33" s="34">
        <f t="shared" si="5"/>
        <v>280</v>
      </c>
      <c r="J33" s="34">
        <f t="shared" si="6"/>
        <v>280</v>
      </c>
      <c r="K33" s="40"/>
      <c r="L33" s="40">
        <v>280</v>
      </c>
      <c r="M33" s="18"/>
      <c r="N33" s="18"/>
      <c r="O33" s="18"/>
      <c r="P33" s="18"/>
      <c r="Q33" s="44">
        <v>4600</v>
      </c>
      <c r="R33" s="46" t="s">
        <v>169</v>
      </c>
      <c r="S33" s="46" t="s">
        <v>213</v>
      </c>
      <c r="T33" s="29" t="s">
        <v>214</v>
      </c>
      <c r="U33" s="18" t="s">
        <v>215</v>
      </c>
      <c r="V33" s="18"/>
    </row>
    <row r="34" s="3" customFormat="1" ht="47" customHeight="1" spans="1:22">
      <c r="A34" s="16" t="s">
        <v>216</v>
      </c>
      <c r="B34" s="16"/>
      <c r="C34" s="16"/>
      <c r="D34" s="16"/>
      <c r="E34" s="16"/>
      <c r="F34" s="16"/>
      <c r="G34" s="16"/>
      <c r="H34" s="27"/>
      <c r="I34" s="33">
        <f>SUM(I35)</f>
        <v>2750</v>
      </c>
      <c r="J34" s="33">
        <f>SUM(J35)</f>
        <v>2750</v>
      </c>
      <c r="K34" s="33">
        <f>SUM(K35)</f>
        <v>2335.48</v>
      </c>
      <c r="L34" s="33">
        <f>SUM(L35)</f>
        <v>414.52</v>
      </c>
      <c r="M34" s="33"/>
      <c r="N34" s="33"/>
      <c r="O34" s="33"/>
      <c r="P34" s="33"/>
      <c r="Q34" s="42"/>
      <c r="R34" s="27"/>
      <c r="S34" s="27"/>
      <c r="T34" s="27"/>
      <c r="U34" s="16"/>
      <c r="V34" s="55"/>
    </row>
    <row r="35" s="3" customFormat="1" ht="99" customHeight="1" spans="1:22">
      <c r="A35" s="18">
        <v>25</v>
      </c>
      <c r="B35" s="19" t="s">
        <v>217</v>
      </c>
      <c r="C35" s="18" t="s">
        <v>218</v>
      </c>
      <c r="D35" s="18" t="s">
        <v>219</v>
      </c>
      <c r="E35" s="29" t="s">
        <v>220</v>
      </c>
      <c r="F35" s="18" t="s">
        <v>125</v>
      </c>
      <c r="G35" s="30" t="s">
        <v>221</v>
      </c>
      <c r="H35" s="20" t="s">
        <v>222</v>
      </c>
      <c r="I35" s="34">
        <f>J35+O35+P35</f>
        <v>2750</v>
      </c>
      <c r="J35" s="34">
        <f>K35+L35+M35+N35</f>
        <v>2750</v>
      </c>
      <c r="K35" s="34">
        <f>2750-414.52</f>
        <v>2335.48</v>
      </c>
      <c r="L35" s="34">
        <v>414.52</v>
      </c>
      <c r="M35" s="33"/>
      <c r="N35" s="33"/>
      <c r="O35" s="33"/>
      <c r="P35" s="33"/>
      <c r="Q35" s="29">
        <v>12404</v>
      </c>
      <c r="R35" s="20" t="s">
        <v>223</v>
      </c>
      <c r="S35" s="20" t="s">
        <v>224</v>
      </c>
      <c r="T35" s="18" t="s">
        <v>130</v>
      </c>
      <c r="U35" s="18" t="s">
        <v>131</v>
      </c>
      <c r="V35" s="55"/>
    </row>
    <row r="36" s="3" customFormat="1" ht="47" customHeight="1" spans="1:22">
      <c r="A36" s="16" t="s">
        <v>225</v>
      </c>
      <c r="B36" s="16"/>
      <c r="C36" s="16"/>
      <c r="D36" s="16"/>
      <c r="E36" s="16"/>
      <c r="F36" s="16"/>
      <c r="G36" s="16"/>
      <c r="H36" s="27"/>
      <c r="I36" s="33">
        <f>SUM(I37)</f>
        <v>598.5</v>
      </c>
      <c r="J36" s="33">
        <f t="shared" ref="I36:K36" si="7">SUM(J37)</f>
        <v>598.5</v>
      </c>
      <c r="K36" s="33">
        <f t="shared" si="7"/>
        <v>598.5</v>
      </c>
      <c r="L36" s="33"/>
      <c r="M36" s="33"/>
      <c r="N36" s="33"/>
      <c r="O36" s="33"/>
      <c r="P36" s="33"/>
      <c r="Q36" s="33"/>
      <c r="R36" s="27"/>
      <c r="S36" s="27"/>
      <c r="T36" s="27"/>
      <c r="U36" s="16"/>
      <c r="V36" s="55"/>
    </row>
    <row r="37" s="2" customFormat="1" ht="95" customHeight="1" spans="1:22">
      <c r="A37" s="19">
        <v>26</v>
      </c>
      <c r="B37" s="19" t="s">
        <v>226</v>
      </c>
      <c r="C37" s="18" t="s">
        <v>227</v>
      </c>
      <c r="D37" s="18" t="s">
        <v>228</v>
      </c>
      <c r="E37" s="29" t="s">
        <v>229</v>
      </c>
      <c r="F37" s="18" t="s">
        <v>33</v>
      </c>
      <c r="G37" s="18" t="s">
        <v>230</v>
      </c>
      <c r="H37" s="20" t="s">
        <v>231</v>
      </c>
      <c r="I37" s="34">
        <f>J37+O37+P37</f>
        <v>598.5</v>
      </c>
      <c r="J37" s="34">
        <f>K37+L37+M37+N37</f>
        <v>598.5</v>
      </c>
      <c r="K37" s="29">
        <v>598.5</v>
      </c>
      <c r="L37" s="18"/>
      <c r="M37" s="18"/>
      <c r="N37" s="18"/>
      <c r="O37" s="33"/>
      <c r="P37" s="34"/>
      <c r="Q37" s="42"/>
      <c r="R37" s="53" t="s">
        <v>232</v>
      </c>
      <c r="S37" s="20" t="s">
        <v>233</v>
      </c>
      <c r="T37" s="29" t="s">
        <v>38</v>
      </c>
      <c r="U37" s="29" t="s">
        <v>39</v>
      </c>
      <c r="V37" s="16"/>
    </row>
    <row r="38" s="1" customFormat="1"/>
    <row r="39" s="1" customFormat="1"/>
  </sheetData>
  <mergeCells count="30">
    <mergeCell ref="A1:C1"/>
    <mergeCell ref="A2:V2"/>
    <mergeCell ref="J3:P3"/>
    <mergeCell ref="J4:N4"/>
    <mergeCell ref="K5:L5"/>
    <mergeCell ref="A7:H7"/>
    <mergeCell ref="A8:C8"/>
    <mergeCell ref="A23:C23"/>
    <mergeCell ref="A34:C34"/>
    <mergeCell ref="A36:C36"/>
    <mergeCell ref="A3:A6"/>
    <mergeCell ref="B3:B6"/>
    <mergeCell ref="C3:C6"/>
    <mergeCell ref="D3:D6"/>
    <mergeCell ref="E3:E6"/>
    <mergeCell ref="F3:F6"/>
    <mergeCell ref="G3:G6"/>
    <mergeCell ref="H3:H6"/>
    <mergeCell ref="I3:I6"/>
    <mergeCell ref="J5:J6"/>
    <mergeCell ref="M5:M6"/>
    <mergeCell ref="N5:N6"/>
    <mergeCell ref="O4:O6"/>
    <mergeCell ref="P4:P6"/>
    <mergeCell ref="Q3:Q6"/>
    <mergeCell ref="R3:R6"/>
    <mergeCell ref="S3:S6"/>
    <mergeCell ref="T3:T6"/>
    <mergeCell ref="U3:U6"/>
    <mergeCell ref="V3:V6"/>
  </mergeCells>
  <printOptions horizontalCentered="1"/>
  <pageMargins left="0.432638888888889" right="0.314583333333333" top="0.944444444444444" bottom="0.590277777777778" header="0.432638888888889" footer="0.314583333333333"/>
  <pageSetup paperSize="8" scale="46" fitToHeight="0" orientation="landscape" horizontalDpi="600"/>
  <headerFooter>
    <oddFooter>&amp;C第 &amp;P 页，共 &amp;N 页</oddFooter>
  </headerFooter>
  <rowBreaks count="9" manualBreakCount="9">
    <brk id="15" max="21" man="1"/>
    <brk id="37" max="16383" man="1"/>
    <brk id="37" max="21" man="1"/>
    <brk id="37" max="16383" man="1"/>
    <brk id="42" max="21" man="1"/>
    <brk id="71" max="16383" man="1"/>
    <brk id="131" max="16383" man="1"/>
    <brk id="131" max="16383" man="1"/>
    <brk id="133"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第二批中央、自治区资金安排项目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Sunshine</cp:lastModifiedBy>
  <dcterms:created xsi:type="dcterms:W3CDTF">2018-04-27T02:50:00Z</dcterms:created>
  <cp:lastPrinted>2018-10-08T09:33:00Z</cp:lastPrinted>
  <dcterms:modified xsi:type="dcterms:W3CDTF">2025-08-25T03:59:26Z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y fmtid="{D5CDD505-2E9C-101B-9397-08002B2CF9AE}" pid="3" name="ICV">
    <vt:lpwstr>8C87A0673FC8433AB698B1FBB4126C92</vt:lpwstr>
  </property>
  <property fmtid="{D5CDD505-2E9C-101B-9397-08002B2CF9AE}" pid="4" name="KSOReadingLayout">
    <vt:bool>false</vt:bool>
  </property>
</Properties>
</file>